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SUBIR AL DRIVE\CONVOCATORIAS\CAS\REQUERIMIENTOS DE PERSONAL\CAS 043 al 061- DU 034- NUEVAS CONVOCATORIAS ESTRATEGIAS\"/>
    </mc:Choice>
  </mc:AlternateContent>
  <xr:revisionPtr revIDLastSave="0" documentId="13_ncr:1_{DDF7D97C-C6CA-4DBE-A893-753F86D8057D}" xr6:coauthVersionLast="46" xr6:coauthVersionMax="46" xr10:uidLastSave="{00000000-0000-0000-0000-000000000000}"/>
  <bookViews>
    <workbookView xWindow="-120" yWindow="-120" windowWidth="20730" windowHeight="11160" tabRatio="940" firstSheet="1" activeTab="11" xr2:uid="{00000000-000D-0000-FFFF-FFFF00000000}"/>
  </bookViews>
  <sheets>
    <sheet name="RECLAMOS" sheetId="22" state="hidden" r:id="rId1"/>
    <sheet name="CAS 043" sheetId="2" r:id="rId2"/>
    <sheet name="CAS 044" sheetId="23" r:id="rId3"/>
    <sheet name="CAS 045" sheetId="25" r:id="rId4"/>
    <sheet name="CAS 046" sheetId="24" r:id="rId5"/>
    <sheet name="CAS 048" sheetId="27" r:id="rId6"/>
    <sheet name="CAS 049" sheetId="29" r:id="rId7"/>
    <sheet name="CAS 050" sheetId="28" r:id="rId8"/>
    <sheet name="CAS 052" sheetId="31" r:id="rId9"/>
    <sheet name="CAS 053" sheetId="32" r:id="rId10"/>
    <sheet name="CAS 054" sheetId="33" r:id="rId11"/>
    <sheet name="CAS 055" sheetId="14" r:id="rId12"/>
    <sheet name="CAS 056" sheetId="15" r:id="rId13"/>
    <sheet name="CAS 057" sheetId="16" r:id="rId14"/>
    <sheet name="CAS 059" sheetId="18" r:id="rId15"/>
    <sheet name="CAS 060" sheetId="35" r:id="rId16"/>
    <sheet name="CAS 061" sheetId="20" r:id="rId17"/>
  </sheets>
  <definedNames>
    <definedName name="_xlnm._FilterDatabase" localSheetId="16" hidden="1">'CAS 061'!$A$10:$S$26</definedName>
    <definedName name="_xlnm._FilterDatabase" localSheetId="0" hidden="1">RECLAMOS!$A$14:$J$34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8" l="1"/>
  <c r="M15" i="18"/>
  <c r="M13" i="33"/>
  <c r="M14" i="33"/>
  <c r="M15" i="33"/>
  <c r="M15" i="15" l="1"/>
  <c r="M26" i="20"/>
  <c r="M25" i="20"/>
  <c r="M22" i="20"/>
  <c r="M24" i="20"/>
  <c r="M23" i="20"/>
  <c r="M16" i="20"/>
  <c r="M19" i="20"/>
  <c r="M15" i="20"/>
  <c r="M18" i="20"/>
  <c r="M20" i="20"/>
  <c r="M13" i="20"/>
  <c r="M14" i="20"/>
  <c r="M17" i="20"/>
  <c r="M13" i="35"/>
  <c r="M14" i="18"/>
  <c r="N14" i="18" s="1"/>
  <c r="M13" i="18"/>
  <c r="M16" i="16"/>
  <c r="M15" i="16"/>
  <c r="M13" i="16"/>
  <c r="M27" i="15"/>
  <c r="M26" i="15"/>
  <c r="M32" i="15"/>
  <c r="M24" i="15"/>
  <c r="M34" i="15"/>
  <c r="M33" i="15"/>
  <c r="M30" i="15"/>
  <c r="M31" i="15"/>
  <c r="M28" i="15"/>
  <c r="M20" i="15"/>
  <c r="M23" i="15"/>
  <c r="M21" i="15"/>
  <c r="M17" i="15"/>
  <c r="M37" i="15"/>
  <c r="M36" i="15"/>
  <c r="M22" i="15"/>
  <c r="M35" i="15"/>
  <c r="M13" i="15"/>
  <c r="M18" i="15"/>
  <c r="M19" i="15"/>
  <c r="M14" i="15"/>
  <c r="M37" i="14"/>
  <c r="M36" i="14"/>
  <c r="M29" i="14"/>
  <c r="M30" i="14"/>
  <c r="M27" i="14"/>
  <c r="M31" i="14"/>
  <c r="M20" i="14"/>
  <c r="M22" i="14"/>
  <c r="M24" i="14"/>
  <c r="M23" i="14"/>
  <c r="M35" i="14"/>
  <c r="M26" i="14"/>
  <c r="M28" i="14"/>
  <c r="M34" i="14"/>
  <c r="M21" i="14"/>
  <c r="M25" i="14"/>
  <c r="M19" i="14"/>
  <c r="M18" i="14"/>
  <c r="M33" i="14"/>
  <c r="M13" i="14"/>
  <c r="M32" i="14"/>
  <c r="M16" i="14"/>
  <c r="M17" i="14"/>
  <c r="M15" i="14"/>
  <c r="M16" i="33"/>
  <c r="M13" i="32"/>
  <c r="M14" i="32"/>
  <c r="M13" i="31"/>
  <c r="M14" i="31"/>
  <c r="M13" i="29"/>
  <c r="M14" i="28"/>
  <c r="M12" i="27"/>
  <c r="M13" i="25"/>
  <c r="M14" i="25"/>
  <c r="M12" i="24"/>
  <c r="M14" i="23"/>
  <c r="M15" i="23"/>
  <c r="M16" i="23"/>
  <c r="M38" i="2"/>
  <c r="M32" i="2"/>
  <c r="M34" i="2"/>
  <c r="M36" i="2"/>
  <c r="M37" i="2"/>
  <c r="M35" i="2"/>
  <c r="M30" i="2"/>
  <c r="M31" i="2"/>
  <c r="M28" i="2"/>
  <c r="M27" i="2"/>
  <c r="M20" i="2"/>
  <c r="M22" i="2"/>
  <c r="M42" i="2"/>
  <c r="M29" i="2"/>
  <c r="M26" i="2"/>
  <c r="M17" i="2"/>
  <c r="M41" i="2"/>
  <c r="M25" i="2"/>
  <c r="M24" i="2"/>
  <c r="M23" i="2"/>
  <c r="M16" i="2"/>
  <c r="M12" i="2"/>
  <c r="M19" i="2"/>
  <c r="M13" i="2"/>
  <c r="M39" i="2"/>
  <c r="M14" i="2"/>
  <c r="M21" i="20" l="1"/>
  <c r="N21" i="20" s="1"/>
  <c r="M14" i="16" l="1"/>
  <c r="N14" i="16" s="1"/>
  <c r="M16" i="15"/>
  <c r="N16" i="15" s="1"/>
  <c r="M29" i="15"/>
  <c r="N29" i="15" s="1"/>
  <c r="M25" i="15"/>
  <c r="N25" i="15" s="1"/>
  <c r="M14" i="14" l="1"/>
  <c r="N14" i="14" s="1"/>
  <c r="M40" i="2"/>
  <c r="N40" i="2" s="1"/>
  <c r="M15" i="2"/>
  <c r="N15" i="2" s="1"/>
  <c r="M18" i="2"/>
  <c r="N18" i="2" s="1"/>
  <c r="M21" i="2"/>
  <c r="N21" i="2" s="1"/>
  <c r="M33" i="2"/>
  <c r="N33" i="2" s="1"/>
</calcChain>
</file>

<file path=xl/sharedStrings.xml><?xml version="1.0" encoding="utf-8"?>
<sst xmlns="http://schemas.openxmlformats.org/spreadsheetml/2006/main" count="1726" uniqueCount="520">
  <si>
    <t>CUADRO DE ABSOLUCIÓN DE RECLAMOS</t>
  </si>
  <si>
    <t>CAS N° 043 AL CAS N° 061</t>
  </si>
  <si>
    <t>DECRETO LEGISLATIVO N° 1057</t>
  </si>
  <si>
    <t>N°</t>
  </si>
  <si>
    <t>EXPEDIENTE</t>
  </si>
  <si>
    <t>N° DE DOCUMENTO</t>
  </si>
  <si>
    <t>NOMBRES Y APELLIDOS</t>
  </si>
  <si>
    <t>PROCESO N°</t>
  </si>
  <si>
    <t>CARGO AL QUE POSTULA</t>
  </si>
  <si>
    <t>Area / Equipo</t>
  </si>
  <si>
    <t>RECLAMO</t>
  </si>
  <si>
    <t>PROCEDE / NO PROCEDE</t>
  </si>
  <si>
    <t>SUSTENTO</t>
  </si>
  <si>
    <t>MPT2021-EXT-0023116</t>
  </si>
  <si>
    <t>MARIA CONCEPCION GRADOS LAMAS</t>
  </si>
  <si>
    <t>CAS 043</t>
  </si>
  <si>
    <t>Profesionales en Psicología para el Fortalecimiento de la Convivencia Escolar, Prevención y Atención de la violencia</t>
  </si>
  <si>
    <t>ASGESE</t>
  </si>
  <si>
    <t>PROCEDE</t>
  </si>
  <si>
    <t>FOLIO 33 CONTANCIA DE TRABAJO</t>
  </si>
  <si>
    <t>MPT2021-EXT-0023117</t>
  </si>
  <si>
    <t>45552368</t>
  </si>
  <si>
    <t>YULIANA EVILIN PACHECO GAVILAN</t>
  </si>
  <si>
    <t>FOLIO 09 CONSTANCIA DE EGRESADO</t>
  </si>
  <si>
    <t>MPT2021-EXT-0023129</t>
  </si>
  <si>
    <t>46061580</t>
  </si>
  <si>
    <t>DANIEL CELEDONIO RODRIGUEZ GALLARDO</t>
  </si>
  <si>
    <t>FOLIO 10 CUENTA CON CONSTANCIA DE EGRESADO</t>
  </si>
  <si>
    <t>MPT2021-EXT-0023144</t>
  </si>
  <si>
    <t>41689827</t>
  </si>
  <si>
    <t>JHANETT ASUNCIÓN MEDINA TRUJILLO</t>
  </si>
  <si>
    <t>MPT2021-EXT-0023157</t>
  </si>
  <si>
    <t>72716230</t>
  </si>
  <si>
    <t>WENDY YERALDÍN SALAZAR PADILLA</t>
  </si>
  <si>
    <t>NO PROCEDE</t>
  </si>
  <si>
    <t>EN EL EXPEDIENTE PRINCIPAL NO ADJUNTO LA CONSTANCIA DE HABILITACION VIGENTE</t>
  </si>
  <si>
    <t>MPT2021-EXT-0023183</t>
  </si>
  <si>
    <t>08045886</t>
  </si>
  <si>
    <t>HERMELINDA OLGA CONDORI CONDORI</t>
  </si>
  <si>
    <t>EL TDR NO ESPECIFICA  EL CASO DE ENMENDADURAS</t>
  </si>
  <si>
    <t>MPT2021-EXT-0023167</t>
  </si>
  <si>
    <t>06728226</t>
  </si>
  <si>
    <t>OLGA GUADALUPE RAMOS GUERRA</t>
  </si>
  <si>
    <t>NO EXISTE NINGUN EXPEDIENTE INGRESADO POR LA POSTULANTE</t>
  </si>
  <si>
    <t>ETDA2021-INT-023260</t>
  </si>
  <si>
    <t>06433958</t>
  </si>
  <si>
    <t>RIVERA BOLAÑOS GLADYS</t>
  </si>
  <si>
    <t>EL RECLAMO NO LO PRESENTO CONFORME LO ESTABLECE EL TDR</t>
  </si>
  <si>
    <t>MPT2021-EXT-0023187</t>
  </si>
  <si>
    <t>42163034</t>
  </si>
  <si>
    <t>EDWARD MARTIN RUIZ LOZADA</t>
  </si>
  <si>
    <t>CAS 047</t>
  </si>
  <si>
    <t>PROFESIONALES DE TECNOLOGÍA MÉDICA PARA CEBE</t>
  </si>
  <si>
    <t>AGEBRE</t>
  </si>
  <si>
    <t>EN EL EXPEDIENTE PRINCIPAL NO ADJUNTA LA COLEGIATURA</t>
  </si>
  <si>
    <t>MPT2021-EXT-0023169</t>
  </si>
  <si>
    <t>21301823</t>
  </si>
  <si>
    <t>MIRIAM MIRTA VICENTE RIVERA</t>
  </si>
  <si>
    <t>CAS 055</t>
  </si>
  <si>
    <t>COORDINADORES ADMINISTRATIVO(A) DE IE FOCALIZADA</t>
  </si>
  <si>
    <t>NO CUENTA CON LA FORMACION ACADEMICA REQUERIDA</t>
  </si>
  <si>
    <t>MPT2021-EXT-0023152</t>
  </si>
  <si>
    <t>08836208</t>
  </si>
  <si>
    <t>OSWALDO GUSMAN ALEJOS CANGALAYA</t>
  </si>
  <si>
    <t>SE CORRIGE PUNTAJE EN EXPERIENCIA LABORAL ESPECIFICA</t>
  </si>
  <si>
    <t>MPT2021-EXT-0023181</t>
  </si>
  <si>
    <t>17624865</t>
  </si>
  <si>
    <t>TORIBIO EPIFANIO DAMIÁN SIESQUÉN</t>
  </si>
  <si>
    <t xml:space="preserve"> NO PROCEDE</t>
  </si>
  <si>
    <t>NO PRESENTA EL REQUISITO DEL NIVEL TECNICO SUPERIOR</t>
  </si>
  <si>
    <t>MPT2021-EXT-0023135</t>
  </si>
  <si>
    <t>74870605</t>
  </si>
  <si>
    <t>SHADYA NAJELY RODRIGUEZ LEONARDO</t>
  </si>
  <si>
    <t>CAS 056</t>
  </si>
  <si>
    <t>OFICINISTAS DE IE FOCALIZADA</t>
  </si>
  <si>
    <t xml:space="preserve"> PROCEDE</t>
  </si>
  <si>
    <t>MPT2021-EXT-0023136</t>
  </si>
  <si>
    <t>48410320</t>
  </si>
  <si>
    <t>MIRIAM QUIROZ PEREZ</t>
  </si>
  <si>
    <t>MPT2021-EXT-0023158</t>
  </si>
  <si>
    <t>08838900</t>
  </si>
  <si>
    <t>DANIEL JARAMILLO TECSI</t>
  </si>
  <si>
    <t xml:space="preserve">PROCEDE </t>
  </si>
  <si>
    <t>MPT2021-EXT-0023189</t>
  </si>
  <si>
    <t>08080742</t>
  </si>
  <si>
    <t>CARMEN YOLANDA SANCHEZ CABRERA DE SOLORZANO</t>
  </si>
  <si>
    <t xml:space="preserve">NO CUMPLE PÉRFIL EN EXPERIENCIA ESPECIFICA PRESENTA 4 MESES </t>
  </si>
  <si>
    <t>MPT2021-EXT-0023177</t>
  </si>
  <si>
    <t>46641833</t>
  </si>
  <si>
    <t>LUIS ALBERTO SOLIS LOZANO</t>
  </si>
  <si>
    <t>CAS 057</t>
  </si>
  <si>
    <t>SECRETARIOS DE IE FOCALIZADA</t>
  </si>
  <si>
    <t>MPT2021-EXT-0023184</t>
  </si>
  <si>
    <t>21125054</t>
  </si>
  <si>
    <t>FREDDY LUIS ASCANOA ROJAS</t>
  </si>
  <si>
    <t>CAS 059</t>
  </si>
  <si>
    <t>Especialistas Pedagógicos para SEHO</t>
  </si>
  <si>
    <t>SE DARÁ RESPUESTA MEDIANTE OFICIO</t>
  </si>
  <si>
    <t>MPT2021-EXT-0023123</t>
  </si>
  <si>
    <t>43024549</t>
  </si>
  <si>
    <t>JHONATANN CRHISTIAN NINAHUAMAN HURTADO</t>
  </si>
  <si>
    <t>CAS 061</t>
  </si>
  <si>
    <t xml:space="preserve">PSICÓLOGOS PARA LAS INSTITUCIONES EDUCATIVAS DE JORNADA ESCOLAR </t>
  </si>
  <si>
    <t>LA CONSTANCIA DE HALITACION NO PRESENTO OPORTUNAMENTE</t>
  </si>
  <si>
    <t>MPT2021-EXT-0023186</t>
  </si>
  <si>
    <t>10106071</t>
  </si>
  <si>
    <t>MARCO ANTONIO ZUñIGA CUYUBAMBA</t>
  </si>
  <si>
    <t>SI PRESENTO FOLIO 67</t>
  </si>
  <si>
    <t>PROCESO CAS N° 043-2021</t>
  </si>
  <si>
    <t xml:space="preserve">           DECRETO LEGISLATIVO N° 1057/ D.U. 034-2021</t>
  </si>
  <si>
    <t>A) FORMACION PROFESIONAL</t>
  </si>
  <si>
    <t>B. TRAYECTORIA PROFESIONAL</t>
  </si>
  <si>
    <t>PUNTAJE FINAL</t>
  </si>
  <si>
    <t>EXPERENCIA LABORAL GENERAL</t>
  </si>
  <si>
    <t>EXPERENCIA ESPECIFICA</t>
  </si>
  <si>
    <t>FOLIOS N°</t>
  </si>
  <si>
    <t>NUMEROS</t>
  </si>
  <si>
    <t>a.1. Grado(s) /Situación académica y estudios requeridos para el puesto:</t>
  </si>
  <si>
    <t>a.2. CAPACITACIONES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</si>
  <si>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</si>
  <si>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</si>
  <si>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</si>
  <si>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PUNTAJE PARCIAL</t>
  </si>
  <si>
    <t>PUNTAJE FINAL (Convertido)</t>
  </si>
  <si>
    <t>CONDICIÓN</t>
  </si>
  <si>
    <t>OBSERVACIONES</t>
  </si>
  <si>
    <t>MPT2021-EXT-0022533</t>
  </si>
  <si>
    <t>41347046</t>
  </si>
  <si>
    <t>CLARA PACHECO VALVERDE</t>
  </si>
  <si>
    <t>NO APLICA</t>
  </si>
  <si>
    <t>CUMPLE</t>
  </si>
  <si>
    <t>MPT2021-EXT-0022754</t>
  </si>
  <si>
    <t>22674360</t>
  </si>
  <si>
    <t>YENNY MERCEDES SALVATIERRA CONDEZO</t>
  </si>
  <si>
    <t>MPT2021-EXT-0022471</t>
  </si>
  <si>
    <t>40753402</t>
  </si>
  <si>
    <t>JANET LOURDES VALERIO SILVESTRE</t>
  </si>
  <si>
    <t>MPT2021-EXT-0022728</t>
  </si>
  <si>
    <t>07765500</t>
  </si>
  <si>
    <t>REYES BEJARANO BERNARDINA ELENA</t>
  </si>
  <si>
    <t>MPT2021-EXT-0022494</t>
  </si>
  <si>
    <t>10472795</t>
  </si>
  <si>
    <t>FRIDA BEINGOLEA GUTIERREZ DE SOLIS</t>
  </si>
  <si>
    <t>MPT2021-EXT-0022752</t>
  </si>
  <si>
    <t>10471373</t>
  </si>
  <si>
    <t>MARIA ELENA ROZAS LUNA</t>
  </si>
  <si>
    <t>MPT2021-EXT-0022766</t>
  </si>
  <si>
    <t>06143547</t>
  </si>
  <si>
    <t>BARTOLOMé SOFíA ARBIETO CHAVARRíA</t>
  </si>
  <si>
    <t>MPT2021-EXT-0022485</t>
  </si>
  <si>
    <t>10355289</t>
  </si>
  <si>
    <t>ELIZABETH VIOLETA HINOSTROZA CARTAGENA</t>
  </si>
  <si>
    <t>MPT2021-EXT-0022593</t>
  </si>
  <si>
    <t>09328822</t>
  </si>
  <si>
    <t>LEOPOLDO VASQUEZ MARIANO</t>
  </si>
  <si>
    <t>MPT2021-EXT-0022605</t>
  </si>
  <si>
    <t>45216082</t>
  </si>
  <si>
    <t>YULISSA EVELYN VALVERDE CARLOS</t>
  </si>
  <si>
    <t>MPT2021-EXT-0022532</t>
  </si>
  <si>
    <t>71936815</t>
  </si>
  <si>
    <t>MILAGROS JENNIFER GARCIA CABRERA</t>
  </si>
  <si>
    <t>MPT2021-EXT-0022526</t>
  </si>
  <si>
    <t>46636937</t>
  </si>
  <si>
    <t>MARIA ESPIRITA VALQUI ROMERO</t>
  </si>
  <si>
    <t>MPT2021-EXT-0022510</t>
  </si>
  <si>
    <t>08664885</t>
  </si>
  <si>
    <t>TEOFILA ROSENDA CCALA CHURA</t>
  </si>
  <si>
    <t>MPT2021-EXT-0022565</t>
  </si>
  <si>
    <t>09425205</t>
  </si>
  <si>
    <t>ENRIQUE RUBEN OBREGON TRILLO</t>
  </si>
  <si>
    <t>MPT2021-EXT-0022746</t>
  </si>
  <si>
    <t>41153973</t>
  </si>
  <si>
    <t>BETSY MARGARITA CARBAJAL SAMANIEGO</t>
  </si>
  <si>
    <t>MPT2021-EXT-0022679</t>
  </si>
  <si>
    <t>40486122</t>
  </si>
  <si>
    <t>FISHER FREDDY JUSTINIANO MEDINA</t>
  </si>
  <si>
    <t>MPT2021-EXT-0022566</t>
  </si>
  <si>
    <t>42003040</t>
  </si>
  <si>
    <t>INGRID RODRIGUEZ DE LA TORRE</t>
  </si>
  <si>
    <t>MPT2021-EXT-0022698</t>
  </si>
  <si>
    <t>07074678</t>
  </si>
  <si>
    <t>LIDIA RENEE VASQUEZ ESQUIVEL</t>
  </si>
  <si>
    <t>MPT2021-EXT-0022783</t>
  </si>
  <si>
    <t>08877009</t>
  </si>
  <si>
    <t>JACK MARINO ORDOÑEZ IBARRA</t>
  </si>
  <si>
    <t>MPT2021-EXT-0022529</t>
  </si>
  <si>
    <t>43808370</t>
  </si>
  <si>
    <t>LUIS ANGEL YACILA ORTEGA</t>
  </si>
  <si>
    <t>MPT2021-EXT-0022689</t>
  </si>
  <si>
    <t>74824439</t>
  </si>
  <si>
    <t>MAYRA ESTHEFANI GUIZADO RAMIREZ</t>
  </si>
  <si>
    <t>10713112</t>
  </si>
  <si>
    <t>MPT2021-EXT-0022603</t>
  </si>
  <si>
    <t>48494286</t>
  </si>
  <si>
    <t>CHRISTINA ANGELITA POMEZ AEDO</t>
  </si>
  <si>
    <t>MPT2021-EXT-0022686</t>
  </si>
  <si>
    <t>47454508</t>
  </si>
  <si>
    <t>ROCIO DEL PILAR SANTAYANA RENGIFO</t>
  </si>
  <si>
    <t>MPT2021-EXT-0022715</t>
  </si>
  <si>
    <t>73120839</t>
  </si>
  <si>
    <t>MELANI SELENE PALACIOS UCHARICO</t>
  </si>
  <si>
    <t>MPT2021-EXT-0022616</t>
  </si>
  <si>
    <t>40239403</t>
  </si>
  <si>
    <t>MARIA ELIZABETH VENTURA ALVA</t>
  </si>
  <si>
    <t>MPT2021-EXT-0022653</t>
  </si>
  <si>
    <t>06766815</t>
  </si>
  <si>
    <t>IVAN VICENTE CHAVEZ ROJAS</t>
  </si>
  <si>
    <t>EL COMITÉ</t>
  </si>
  <si>
    <t>PROCESO CAS N° 044-2021</t>
  </si>
  <si>
    <t>MPT2021-EXT-0022747</t>
  </si>
  <si>
    <t>43993278</t>
  </si>
  <si>
    <t>PERCY ALEXIS SERNA QUEVEDO</t>
  </si>
  <si>
    <t>CAS 044</t>
  </si>
  <si>
    <t>MPT2021-EXT-0022614</t>
  </si>
  <si>
    <t>07758311</t>
  </si>
  <si>
    <t>VERÓNICA DUNCAN VILLARREAL</t>
  </si>
  <si>
    <t>MPT2021-EXT-0022582</t>
  </si>
  <si>
    <t>40573336</t>
  </si>
  <si>
    <t>MARíA ISABEL GUANILO SENCIO</t>
  </si>
  <si>
    <t>PROCESO CAS N° 045-2021</t>
  </si>
  <si>
    <t>MPT2021-EXT-0022479</t>
  </si>
  <si>
    <t>10115853</t>
  </si>
  <si>
    <t>EDWIN DENNIS ROJAS MARTINEZ</t>
  </si>
  <si>
    <t>CAS 045</t>
  </si>
  <si>
    <t>MPT2021-EXT-0022613</t>
  </si>
  <si>
    <t>31183370</t>
  </si>
  <si>
    <t>OLGA REYNOSO CANICANI</t>
  </si>
  <si>
    <t xml:space="preserve"> </t>
  </si>
  <si>
    <t>PROCESO CAS N° 046-2021</t>
  </si>
  <si>
    <t>MPT2021-EXT-0022602</t>
  </si>
  <si>
    <t>72526355</t>
  </si>
  <si>
    <t>JULIO CARLOS RIOS GOMEZ</t>
  </si>
  <si>
    <t>CAS 046</t>
  </si>
  <si>
    <t>PROCESO CAS N° 048-2021</t>
  </si>
  <si>
    <t>MPT2021-EXT-0022500</t>
  </si>
  <si>
    <t>46443345</t>
  </si>
  <si>
    <t>ANGELA ISABEL JáUREGUI MEZA</t>
  </si>
  <si>
    <t>CAS 048</t>
  </si>
  <si>
    <t>PROCESO CAS N° 049-2021</t>
  </si>
  <si>
    <t>MPT2021-EXT-0022767</t>
  </si>
  <si>
    <t>46417209</t>
  </si>
  <si>
    <t>ADELA TORRES HUARANCCA</t>
  </si>
  <si>
    <t>CAS 049</t>
  </si>
  <si>
    <t>PROCESO CAS N° 050-2021</t>
  </si>
  <si>
    <t>MPT2021-EXT-0022557</t>
  </si>
  <si>
    <t>29116126</t>
  </si>
  <si>
    <t>ROCIO CECILIA CAMACHO ROMERO</t>
  </si>
  <si>
    <t>951361704</t>
  </si>
  <si>
    <t>PROCESO CAS N° 053-2021</t>
  </si>
  <si>
    <t>MPT2021-EXT-0022727</t>
  </si>
  <si>
    <t>41500015</t>
  </si>
  <si>
    <t>HENRY CHRISTOPHER ROSALES LEON</t>
  </si>
  <si>
    <t>CAS 053</t>
  </si>
  <si>
    <t>MPT2021-EXT-0022606</t>
  </si>
  <si>
    <t>10217758</t>
  </si>
  <si>
    <t>MARLENI VARGAS GONZALES</t>
  </si>
  <si>
    <t>PROCESO CAS N° 056-2021</t>
  </si>
  <si>
    <t>MPT2021-EXT-0022757</t>
  </si>
  <si>
    <t>45854918</t>
  </si>
  <si>
    <t>FABIOLA ISABEL QUISPE PICHIULE</t>
  </si>
  <si>
    <t>MPT2021-EXT-0022723</t>
  </si>
  <si>
    <t>41842424</t>
  </si>
  <si>
    <t>HELEN ROSARIO RODRIGUEZ QUIROZ</t>
  </si>
  <si>
    <t>MPT2021-EXT-0022552</t>
  </si>
  <si>
    <t>08689000</t>
  </si>
  <si>
    <t>ROBERTO MIGUEL ANGEL PAREDES ALBINO</t>
  </si>
  <si>
    <t>MPT2021-EXT-0022516</t>
  </si>
  <si>
    <t>77153281</t>
  </si>
  <si>
    <t>MIGUEL ZAPANA CORONADO</t>
  </si>
  <si>
    <t>MPT2021-EXT-0022712</t>
  </si>
  <si>
    <t>44773577</t>
  </si>
  <si>
    <t>EVELYN JERALDINE YACILA CARDOZA</t>
  </si>
  <si>
    <t>MPT2021-EXT-0022502</t>
  </si>
  <si>
    <t>48110821</t>
  </si>
  <si>
    <t>JESUS MIGUEL MORENO LLANOS</t>
  </si>
  <si>
    <t>MPT2021-EXT-0022546</t>
  </si>
  <si>
    <t>42081974</t>
  </si>
  <si>
    <t>JUAN CLAUDIO RICARDO CHUCHON GOMEZ</t>
  </si>
  <si>
    <t>MPT2021-EXT-0022782</t>
  </si>
  <si>
    <t>46770459</t>
  </si>
  <si>
    <t>HUGO RODRIGO AGUILAR CADILLO</t>
  </si>
  <si>
    <t>MPT2021-EXT-0022547</t>
  </si>
  <si>
    <t>40702446</t>
  </si>
  <si>
    <t>ROXANA FABIOLA SALCEDO  AVILA</t>
  </si>
  <si>
    <t>MPT2021-EXT-0022691</t>
  </si>
  <si>
    <t>45249206</t>
  </si>
  <si>
    <t>CARLOS DANIEL CIRIACO RUIZ</t>
  </si>
  <si>
    <t>MPT2021-EXT-0022758</t>
  </si>
  <si>
    <t>70434236</t>
  </si>
  <si>
    <t>ERICKA FIORELLA HERRERA NEIRA</t>
  </si>
  <si>
    <t>MPT2021-EXT-0022675</t>
  </si>
  <si>
    <t>71437121</t>
  </si>
  <si>
    <t>JEAN CARLOS CASIANO OROSCO</t>
  </si>
  <si>
    <t>MPT2021-EXT-0022497</t>
  </si>
  <si>
    <t>72604490</t>
  </si>
  <si>
    <t>JEAN PAUL CRUZ PINTO</t>
  </si>
  <si>
    <t>MPT2021-EXT-0022759</t>
  </si>
  <si>
    <t>08380172</t>
  </si>
  <si>
    <t>SONIA YRIS DONGO TERNERO</t>
  </si>
  <si>
    <t>MPT2021-EXT-0022543</t>
  </si>
  <si>
    <t>46431902</t>
  </si>
  <si>
    <t>SELA ESTEFANY VILLARREAL SILVA</t>
  </si>
  <si>
    <t>MPT2021-EXT-0022703</t>
  </si>
  <si>
    <t>08901506</t>
  </si>
  <si>
    <t>MARIA DEL CARMEN CASTRO ARAUJO</t>
  </si>
  <si>
    <t>MPT2021-EXT-0022718</t>
  </si>
  <si>
    <t>10126454</t>
  </si>
  <si>
    <t>SAUL SANTIAGO TERAN CCANRE</t>
  </si>
  <si>
    <t>MPT2021-EXT-0022577</t>
  </si>
  <si>
    <t>46728718</t>
  </si>
  <si>
    <t>JESUS IVAN CUYA VILCA</t>
  </si>
  <si>
    <t>MPT2021-EXT-0022598</t>
  </si>
  <si>
    <t>41294999</t>
  </si>
  <si>
    <t>CARMEN JUNET PEREZ SANCHEZ</t>
  </si>
  <si>
    <t>MPT2021-EXT-0022785</t>
  </si>
  <si>
    <t>70395777</t>
  </si>
  <si>
    <t>DIOSAMÍ KATSINA SANTIAGO CUNZA</t>
  </si>
  <si>
    <t>MPT2021-EXT-0022772</t>
  </si>
  <si>
    <t>71342057</t>
  </si>
  <si>
    <t>DANIELA PAOLA POMALAYA FLORES</t>
  </si>
  <si>
    <t>MPT2021-EXT-0022501</t>
  </si>
  <si>
    <t>PROCESO CAS N° 052-2021</t>
  </si>
  <si>
    <t>MPT2021-EXT-0022726</t>
  </si>
  <si>
    <t>09388815</t>
  </si>
  <si>
    <t>JOSE ANTONIO LINARES NEYRA</t>
  </si>
  <si>
    <t>CAS 052</t>
  </si>
  <si>
    <t>MPT2021-EXT-0022706</t>
  </si>
  <si>
    <t>15603787</t>
  </si>
  <si>
    <t>ARTURO JUAN MEJIA ALEGRE</t>
  </si>
  <si>
    <t>PROCESO CAS N° 054-2021</t>
  </si>
  <si>
    <t>MPT2021-EXT-0022769</t>
  </si>
  <si>
    <t>10109161</t>
  </si>
  <si>
    <t>NORMA MARíA FONSECA ARELLANO DE SAONA</t>
  </si>
  <si>
    <t>CAS 054</t>
  </si>
  <si>
    <t>MPT2021-EXT-0022784</t>
  </si>
  <si>
    <t>40503833</t>
  </si>
  <si>
    <t>PABLO DARIEL FABIAN SOTO</t>
  </si>
  <si>
    <t>MPT2021-EXT-0022704</t>
  </si>
  <si>
    <t>09560529</t>
  </si>
  <si>
    <t>DORA CULQUI CULQUI</t>
  </si>
  <si>
    <t>MPT2021-EXT-0022590</t>
  </si>
  <si>
    <t>42644753</t>
  </si>
  <si>
    <t>JULIO CéSAR LEóN QUISPE</t>
  </si>
  <si>
    <t>PROCESO CAS N° 055-2021</t>
  </si>
  <si>
    <t>MPT2021-EXT-0022489</t>
  </si>
  <si>
    <t>26961815</t>
  </si>
  <si>
    <t>INGRID SUSAN SALAZAR CHAVARRY</t>
  </si>
  <si>
    <t>MPT2021-EXT-0022521</t>
  </si>
  <si>
    <t>10563783</t>
  </si>
  <si>
    <t>CESAR MONDRAGON PALOMINO</t>
  </si>
  <si>
    <t>MPT2021-EXT-0022647</t>
  </si>
  <si>
    <t>09291657</t>
  </si>
  <si>
    <t>FLOR DE MARIA BORJAS CUN</t>
  </si>
  <si>
    <t>MPT2021-EXT-0022491</t>
  </si>
  <si>
    <t>47933629</t>
  </si>
  <si>
    <t>JACKQUELINE ALEXANDRA DEL PILAR REYES ALVARADO</t>
  </si>
  <si>
    <t>MPT2021-EXT-0022568</t>
  </si>
  <si>
    <t>21875942</t>
  </si>
  <si>
    <t>ADRIANA LUZ MENDOZA DE LA CRUZ</t>
  </si>
  <si>
    <t>MPT2021-EXT-0022786</t>
  </si>
  <si>
    <t>09647732</t>
  </si>
  <si>
    <t>JUAN CARLOS CHAVEZ CORTEZ</t>
  </si>
  <si>
    <t>MPT2021-EXT-0022633</t>
  </si>
  <si>
    <t>40492487</t>
  </si>
  <si>
    <t>ALEJANDRO ANTONIO LOZADA LEIVA</t>
  </si>
  <si>
    <t>MPT2021-EXT-0022743</t>
  </si>
  <si>
    <t>77241836</t>
  </si>
  <si>
    <t>NIDIA DIAZ BUSTAMANTE</t>
  </si>
  <si>
    <t>MPT2021-EXT-0022632</t>
  </si>
  <si>
    <t>46462309</t>
  </si>
  <si>
    <t>ANGEL LUIS HILARIO RIOS</t>
  </si>
  <si>
    <t>MPT2021-EXT-0022561</t>
  </si>
  <si>
    <t>07686762</t>
  </si>
  <si>
    <t>DORIS SOTO VARGAS</t>
  </si>
  <si>
    <t>MPT2021-EXT-0022468</t>
  </si>
  <si>
    <t>43094556</t>
  </si>
  <si>
    <t>NOHELIA AVILA MEZA</t>
  </si>
  <si>
    <t>MPT2021-EXT-0022730</t>
  </si>
  <si>
    <t>45520626</t>
  </si>
  <si>
    <t>MARCOS CHILIN JAIME</t>
  </si>
  <si>
    <t>MPT2021-EXT-0022470</t>
  </si>
  <si>
    <t>45520660</t>
  </si>
  <si>
    <t>ANDREA ZOILA DIAZ RAMOS</t>
  </si>
  <si>
    <t>MPT2021-EXT-0022554</t>
  </si>
  <si>
    <t>40801559</t>
  </si>
  <si>
    <t>JOSE LUIS CASAPIA ARRIAGA</t>
  </si>
  <si>
    <t>MPT2021-EXT-0022528</t>
  </si>
  <si>
    <t>47234659</t>
  </si>
  <si>
    <t>SOLEDAD ASTUHUAMAN ARTICA</t>
  </si>
  <si>
    <t>MPT2021-EXT-0022763</t>
  </si>
  <si>
    <t>46050024</t>
  </si>
  <si>
    <t>NILTÓN DAYGORO POMA YAPIAS</t>
  </si>
  <si>
    <t>MPT2021-EXT-0022708</t>
  </si>
  <si>
    <t>72753225</t>
  </si>
  <si>
    <t>ANTONY JOEL TORRES PACHAS</t>
  </si>
  <si>
    <t>MPT2021-EXT-0022770</t>
  </si>
  <si>
    <t>45674447</t>
  </si>
  <si>
    <t>GERARDO MANUEL CAMACHO CORNETERO</t>
  </si>
  <si>
    <t>MPT2021-EXT-0022469</t>
  </si>
  <si>
    <t>43859366</t>
  </si>
  <si>
    <t>ELIZABETH CRESPO RODRIGUEZ</t>
  </si>
  <si>
    <t>MPT2021-EXT-0022482</t>
  </si>
  <si>
    <t>72417418</t>
  </si>
  <si>
    <t>EDUARDO ANDRE TACZA ZUñIGA</t>
  </si>
  <si>
    <t>MPT2021-EXT-0022729</t>
  </si>
  <si>
    <t>44246718</t>
  </si>
  <si>
    <t>VICTOR CARLOS PIMENTEL AGURTO</t>
  </si>
  <si>
    <t>MPT2021-EXT-0022761</t>
  </si>
  <si>
    <t>40374837</t>
  </si>
  <si>
    <t>WILLIAM PIO GARRIDO PRíNCIPE</t>
  </si>
  <si>
    <t>MPT2021-EXT-0022733</t>
  </si>
  <si>
    <t>09689262</t>
  </si>
  <si>
    <t>CARLOS ALBERTO CASTRO VALLEJOS</t>
  </si>
  <si>
    <t>MPT2021-EXT-0022690</t>
  </si>
  <si>
    <t>44850792</t>
  </si>
  <si>
    <t>GABRIELA LEONOR DELGADO TORRES</t>
  </si>
  <si>
    <t>PROCESO CAS N° 057-2021</t>
  </si>
  <si>
    <t>MPT2021-EXT-0022775</t>
  </si>
  <si>
    <t>04073637</t>
  </si>
  <si>
    <t>MARIA VICTORIA VALERIO QUINTO</t>
  </si>
  <si>
    <t>54</t>
  </si>
  <si>
    <t>MPT2021-EXT-0022660</t>
  </si>
  <si>
    <t>46321506</t>
  </si>
  <si>
    <t>CARLA TASAYCO SALAS</t>
  </si>
  <si>
    <t>MPT2021-EXT-0022604</t>
  </si>
  <si>
    <t>70863330</t>
  </si>
  <si>
    <t>ROSARIO HERRERA NEIRA</t>
  </si>
  <si>
    <t>PROCESO CAS N° 059-2021</t>
  </si>
  <si>
    <t>MPT2021-EXT-0022779</t>
  </si>
  <si>
    <t>09697349</t>
  </si>
  <si>
    <t>ROSALIA CANDI ROJAS GALVEZ</t>
  </si>
  <si>
    <t>MPT2021-EXT-0022478</t>
  </si>
  <si>
    <t>44188449</t>
  </si>
  <si>
    <t>ROGER RICHARD ZARATE LOAYZA</t>
  </si>
  <si>
    <t>PROCESO CAS N° 060-2021</t>
  </si>
  <si>
    <t>MPT2021-EXT-0022693</t>
  </si>
  <si>
    <t>47541472</t>
  </si>
  <si>
    <t>CARMEN DANAE MONTES RIOS</t>
  </si>
  <si>
    <t>CAS 060</t>
  </si>
  <si>
    <t>PROCESO CAS N° 061-2021</t>
  </si>
  <si>
    <t>1</t>
  </si>
  <si>
    <t>MPT2021-EXT-0022480</t>
  </si>
  <si>
    <t>10662722</t>
  </si>
  <si>
    <t>KARÍN ROCÍO LENGUA ALARCÓN</t>
  </si>
  <si>
    <t>2</t>
  </si>
  <si>
    <t>MPT2021-EXT-0022755</t>
  </si>
  <si>
    <t>09087605</t>
  </si>
  <si>
    <t>FIDEL HEBER BALTAZAR ROJAS</t>
  </si>
  <si>
    <t>3</t>
  </si>
  <si>
    <t>MPT2021-EXT-0022595</t>
  </si>
  <si>
    <t>42090433</t>
  </si>
  <si>
    <t>PATRICIA LIRIA TAPIA PEÑA</t>
  </si>
  <si>
    <t>4</t>
  </si>
  <si>
    <t>MPT2021-EXT-0022481</t>
  </si>
  <si>
    <t>42206302</t>
  </si>
  <si>
    <t>CARMEN PALOMINO AYALA</t>
  </si>
  <si>
    <t>5</t>
  </si>
  <si>
    <t>MPT2021-EXT-0022556</t>
  </si>
  <si>
    <t>09721096</t>
  </si>
  <si>
    <t>DAVID GREGORIO BRAVO CUSI</t>
  </si>
  <si>
    <t>6</t>
  </si>
  <si>
    <t>MPT2021-EXT-0022524</t>
  </si>
  <si>
    <t>42073397</t>
  </si>
  <si>
    <t>NATHALY IVONNE FALCON ROMERO</t>
  </si>
  <si>
    <t>7</t>
  </si>
  <si>
    <t>MPT2021-EXT-0022540</t>
  </si>
  <si>
    <t>70681017</t>
  </si>
  <si>
    <t>BRENDY OLENKA MARTINEZ MEDINA</t>
  </si>
  <si>
    <t>8</t>
  </si>
  <si>
    <t>MPT2021-EXT-0022610</t>
  </si>
  <si>
    <t>08506487</t>
  </si>
  <si>
    <t>JUAN JOSE BARRIENTOS JERI</t>
  </si>
  <si>
    <t>9</t>
  </si>
  <si>
    <t>MPT2021-EXT-0022739</t>
  </si>
  <si>
    <t>72154274</t>
  </si>
  <si>
    <t>YOHANA MILAGROS CORREA CANALES DE SERNA</t>
  </si>
  <si>
    <t>10</t>
  </si>
  <si>
    <t>MPT2021-EXT-0022545</t>
  </si>
  <si>
    <t>41774042</t>
  </si>
  <si>
    <t>HECTOR DAVID SALAZAR ROJAS</t>
  </si>
  <si>
    <t>11</t>
  </si>
  <si>
    <t>12</t>
  </si>
  <si>
    <t>MPT2021-EXT-0022523</t>
  </si>
  <si>
    <t>10467755</t>
  </si>
  <si>
    <t>JOSE LUIS CONDORI TORRES</t>
  </si>
  <si>
    <t>13</t>
  </si>
  <si>
    <t>MPT2021-EXT-0022517</t>
  </si>
  <si>
    <t>47569902</t>
  </si>
  <si>
    <t>KELY ANGELA RUIZ DE LA CRUZ</t>
  </si>
  <si>
    <t>14</t>
  </si>
  <si>
    <t>MPT2021-EXT-0022505</t>
  </si>
  <si>
    <t>42053545</t>
  </si>
  <si>
    <t>JACQUELINE MERCEDES VILLALOBOS CRUZ</t>
  </si>
  <si>
    <t>PUNTAJE ENTREVISTA PERSONAL</t>
  </si>
  <si>
    <t>OTORGAMIENTO BONIFICACIÓN</t>
  </si>
  <si>
    <t>NO ALCANZO EL PUNTAJE MINIMO APROBATORIO DE 20 PUNTOS EN LA ENTREVISTA PERSONAL</t>
  </si>
  <si>
    <t>OTORGAMIENTO BONIFICADO</t>
  </si>
  <si>
    <t>NO SE PRESENTO A LA ENTREVISTA</t>
  </si>
  <si>
    <t>NO SE PRESENTÓ A LA ENTREVISTA</t>
  </si>
  <si>
    <t>Nro</t>
  </si>
  <si>
    <t xml:space="preserve">GANADOR </t>
  </si>
  <si>
    <t>ACCESITARIO 1</t>
  </si>
  <si>
    <t>GANADOR</t>
  </si>
  <si>
    <t>NO SE PRESENTO A FASE DE ENTREVISTA</t>
  </si>
  <si>
    <t>CUADRO DE MERITO FINAL</t>
  </si>
  <si>
    <t>-</t>
  </si>
  <si>
    <t>ACCESITARIO</t>
  </si>
  <si>
    <t>NOTA: 
1. EL/LOS GANADOR(ES) DEBERÁ(N) TRAMITAR LOS DOCUMENTOS SOLICITADOS EN EL PERFIL Y EN LA BASE DEL PROCESO PARA LA FIRMA DEL CONTRATO.
2. ENVIAR LOS DOCUMENTOS SOLICITADOS EN UN SOLO ARCHIVO PDF, MAÑANA 27.04.2021 AL CORREO reclutamientoyseleccion@ugel05.gob.pe, INDICANDO EN EL ASUNTO GANADOR CAS N° XXXX-2021. 
3. PARA LAS CONSULTAS RESPECTIVAS PUEDEN REALIZARLO MEDIANTE EL MISMO CORREO, indicando en el ASUNTO: Consulta- Ganador CAS N° XXXX-2021.</t>
  </si>
  <si>
    <t>BONIFICACIÓN ADICIONAL</t>
  </si>
  <si>
    <t>Profesional I para Equipo Itinerante de Convivencia Escolar</t>
  </si>
  <si>
    <t xml:space="preserve">ACCESITARIO </t>
  </si>
  <si>
    <t>Profesional II para Equipo Itinerante de Convivencia Escolar</t>
  </si>
  <si>
    <t>EDUCADOR(A) MUSICAL ESPECIALIZADO DE ORQUESTANDO EBE</t>
  </si>
  <si>
    <t>PROFESIONAL DE TERAPIA FISICA PARA LOS PROGRAMAS DE INTERVENCION TEMPRANA</t>
  </si>
  <si>
    <t>PROFESIONALES EN PSICOLOGIA PARA CEBES</t>
  </si>
  <si>
    <t>COORDINADORES DE UGEL LIMA METROPOLITANA</t>
  </si>
  <si>
    <t>SUPERVISORES UGEL LIMA METROPOLITANA – INFRAESTRUCTURA</t>
  </si>
  <si>
    <t>SUPERVISORES UGEL LIMA METROPOLITANA - LEGAL</t>
  </si>
  <si>
    <t>SUPERVISORES UGEL LIMA METROPOLITANA - PEDAGOGÍA</t>
  </si>
  <si>
    <t>PSICOLOGO SEHO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</si>
</sst>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  <family val="2"/>
      <charset val="1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4"/>
      <name val="Arial"/>
      <family val="2"/>
      <charset val="1"/>
    </font>
    <font>
      <sz val="12"/>
      <color rgb="FF000000"/>
      <name val="Times New Roman"/>
      <family val="1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444444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2"/>
      <name val="Arial"/>
      <family val="2"/>
    </font>
    <font>
      <b/>
      <sz val="11"/>
      <name val="Arial"/>
      <family val="2"/>
      <charset val="1"/>
    </font>
    <font>
      <b/>
      <sz val="10"/>
      <color rgb="FFFF0000"/>
      <name val="Arial"/>
      <family val="2"/>
    </font>
    <font>
      <sz val="11"/>
      <color rgb="FF444444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  <charset val="1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rgb="FFD9D9D9"/>
      </patternFill>
    </fill>
    <fill>
      <patternFill patternType="solid">
        <fgColor rgb="FF00B0F0"/>
        <bgColor rgb="FFD9D9D9"/>
      </patternFill>
    </fill>
    <fill>
      <patternFill patternType="solid">
        <fgColor theme="9"/>
        <bgColor rgb="FFD9D9D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D9D9"/>
      </patternFill>
    </fill>
    <fill>
      <patternFill patternType="solid">
        <fgColor rgb="FFF27F6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vertical="top" wrapText="1"/>
    </xf>
    <xf numFmtId="49" fontId="8" fillId="10" borderId="0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15" borderId="1" xfId="0" applyFont="1" applyFill="1" applyBorder="1" applyAlignment="1">
      <alignment horizontal="left" vertical="top" wrapText="1"/>
    </xf>
    <xf numFmtId="0" fontId="20" fillId="1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10" borderId="2" xfId="0" applyNumberFormat="1" applyFont="1" applyFill="1" applyBorder="1" applyAlignment="1">
      <alignment vertical="top" wrapText="1"/>
    </xf>
    <xf numFmtId="49" fontId="8" fillId="1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8" fillId="0" borderId="1" xfId="0" applyNumberFormat="1" applyFont="1" applyFill="1" applyBorder="1" applyAlignment="1">
      <alignment vertical="top" wrapText="1"/>
    </xf>
    <xf numFmtId="1" fontId="6" fillId="10" borderId="1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21" fillId="10" borderId="1" xfId="0" applyFont="1" applyFill="1" applyBorder="1" applyAlignment="1">
      <alignment horizontal="left" vertical="top" wrapText="1"/>
    </xf>
    <xf numFmtId="164" fontId="9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10" borderId="0" xfId="0" applyFill="1"/>
    <xf numFmtId="49" fontId="8" fillId="10" borderId="0" xfId="0" applyNumberFormat="1" applyFont="1" applyFill="1" applyBorder="1" applyAlignment="1">
      <alignment vertical="top" wrapText="1"/>
    </xf>
    <xf numFmtId="164" fontId="9" fillId="16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64" fontId="23" fillId="10" borderId="1" xfId="0" applyNumberFormat="1" applyFont="1" applyFill="1" applyBorder="1" applyAlignment="1">
      <alignment horizontal="center" vertical="center" wrapText="1"/>
    </xf>
    <xf numFmtId="164" fontId="8" fillId="1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24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14" fontId="25" fillId="0" borderId="0" xfId="0" applyNumberFormat="1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8" fillId="1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 applyAlignment="1"/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wrapText="1"/>
    </xf>
    <xf numFmtId="0" fontId="27" fillId="0" borderId="1" xfId="0" applyFont="1" applyBorder="1" applyAlignment="1">
      <alignment vertical="center" wrapText="1"/>
    </xf>
    <xf numFmtId="49" fontId="8" fillId="10" borderId="1" xfId="0" applyNumberFormat="1" applyFont="1" applyFill="1" applyBorder="1" applyAlignment="1">
      <alignment vertical="center" wrapText="1"/>
    </xf>
    <xf numFmtId="49" fontId="8" fillId="10" borderId="14" xfId="0" applyNumberFormat="1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64" fontId="9" fillId="16" borderId="14" xfId="0" applyNumberFormat="1" applyFont="1" applyFill="1" applyBorder="1" applyAlignment="1">
      <alignment horizontal="center" vertical="center" wrapText="1"/>
    </xf>
    <xf numFmtId="164" fontId="10" fillId="10" borderId="14" xfId="0" applyNumberFormat="1" applyFont="1" applyFill="1" applyBorder="1" applyAlignment="1">
      <alignment horizontal="center" vertical="center" wrapText="1"/>
    </xf>
    <xf numFmtId="49" fontId="8" fillId="10" borderId="12" xfId="0" applyNumberFormat="1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49" fontId="8" fillId="10" borderId="3" xfId="0" applyNumberFormat="1" applyFont="1" applyFill="1" applyBorder="1" applyAlignment="1">
      <alignment horizontal="center" vertical="center" wrapText="1"/>
    </xf>
    <xf numFmtId="49" fontId="8" fillId="10" borderId="3" xfId="0" applyNumberFormat="1" applyFont="1" applyFill="1" applyBorder="1" applyAlignment="1">
      <alignment vertical="top" wrapText="1"/>
    </xf>
    <xf numFmtId="49" fontId="8" fillId="0" borderId="12" xfId="0" applyNumberFormat="1" applyFont="1" applyFill="1" applyBorder="1" applyAlignment="1">
      <alignment horizontal="center" vertical="center" wrapText="1"/>
    </xf>
    <xf numFmtId="164" fontId="9" fillId="16" borderId="3" xfId="0" applyNumberFormat="1" applyFont="1" applyFill="1" applyBorder="1" applyAlignment="1">
      <alignment horizontal="center" vertical="center" wrapText="1"/>
    </xf>
    <xf numFmtId="164" fontId="10" fillId="1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Fill="1" applyBorder="1"/>
    <xf numFmtId="164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28" fillId="21" borderId="1" xfId="0" applyFont="1" applyFill="1" applyBorder="1" applyAlignment="1">
      <alignment horizontal="center" wrapText="1"/>
    </xf>
    <xf numFmtId="0" fontId="0" fillId="0" borderId="1" xfId="0" applyFill="1" applyBorder="1"/>
    <xf numFmtId="0" fontId="28" fillId="10" borderId="0" xfId="0" applyFont="1" applyFill="1" applyBorder="1" applyAlignment="1">
      <alignment horizontal="center" wrapText="1"/>
    </xf>
    <xf numFmtId="0" fontId="0" fillId="0" borderId="0" xfId="0" applyBorder="1"/>
    <xf numFmtId="0" fontId="32" fillId="20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8" fillId="20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8" fillId="20" borderId="1" xfId="0" applyFont="1" applyFill="1" applyBorder="1" applyAlignment="1">
      <alignment vertical="center" wrapText="1"/>
    </xf>
    <xf numFmtId="0" fontId="0" fillId="10" borderId="0" xfId="0" applyFill="1" applyAlignment="1"/>
    <xf numFmtId="0" fontId="28" fillId="20" borderId="3" xfId="0" applyFont="1" applyFill="1" applyBorder="1" applyAlignment="1">
      <alignment vertical="center" wrapText="1"/>
    </xf>
    <xf numFmtId="0" fontId="28" fillId="21" borderId="1" xfId="0" applyFont="1" applyFill="1" applyBorder="1" applyAlignment="1">
      <alignment vertical="center" wrapText="1"/>
    </xf>
    <xf numFmtId="0" fontId="28" fillId="20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28" fillId="21" borderId="1" xfId="0" applyFont="1" applyFill="1" applyBorder="1" applyAlignment="1">
      <alignment horizontal="center" vertical="center" wrapText="1"/>
    </xf>
    <xf numFmtId="0" fontId="32" fillId="2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8" fillId="21" borderId="3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top" wrapText="1"/>
    </xf>
    <xf numFmtId="49" fontId="8" fillId="10" borderId="14" xfId="0" applyNumberFormat="1" applyFont="1" applyFill="1" applyBorder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8" fillId="21" borderId="1" xfId="0" applyFont="1" applyFill="1" applyBorder="1" applyAlignment="1">
      <alignment wrapText="1"/>
    </xf>
    <xf numFmtId="0" fontId="1" fillId="7" borderId="3" xfId="0" applyFont="1" applyFill="1" applyBorder="1" applyAlignment="1">
      <alignment vertical="center"/>
    </xf>
    <xf numFmtId="0" fontId="28" fillId="2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vertical="top" wrapText="1"/>
    </xf>
    <xf numFmtId="0" fontId="29" fillId="10" borderId="0" xfId="0" applyFont="1" applyFill="1" applyAlignment="1">
      <alignment vertical="center" wrapText="1"/>
    </xf>
    <xf numFmtId="0" fontId="0" fillId="0" borderId="1" xfId="0" applyBorder="1" applyAlignment="1">
      <alignment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13" borderId="5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 wrapText="1"/>
    </xf>
    <xf numFmtId="0" fontId="28" fillId="10" borderId="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</cellXfs>
  <cellStyles count="2">
    <cellStyle name="Hyperlink" xfId="1" xr:uid="{00000000-0005-0000-0000-000000000000}"/>
    <cellStyle name="Normal" xfId="0" builtinId="0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7F6C"/>
      <color rgb="FFF77F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3951515</xdr:colOff>
      <xdr:row>1</xdr:row>
      <xdr:rowOff>31867</xdr:rowOff>
    </xdr:from>
    <xdr:to>
      <xdr:col>8</xdr:col>
      <xdr:colOff>1295400</xdr:colOff>
      <xdr:row>4</xdr:row>
      <xdr:rowOff>114300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1BE32F2-132F-4E76-8F25-C363AA00C5A7}"/>
            </a:ext>
          </a:extLst>
        </xdr:cNvPr>
        <xdr:cNvSpPr>
          <a:spLocks noChangeArrowheads="1"/>
        </xdr:cNvSpPr>
      </xdr:nvSpPr>
      <xdr:spPr bwMode="auto">
        <a:xfrm>
          <a:off x="11781065" y="231892"/>
          <a:ext cx="9383485" cy="682508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 </a:t>
          </a:r>
        </a:p>
      </xdr:txBody>
    </xdr:sp>
    <xdr:clientData/>
  </xdr:twoCellAnchor>
  <xdr:twoCellAnchor editAs="oneCell">
    <xdr:from>
      <xdr:col>8</xdr:col>
      <xdr:colOff>3135084</xdr:colOff>
      <xdr:row>0</xdr:row>
      <xdr:rowOff>38100</xdr:rowOff>
    </xdr:from>
    <xdr:to>
      <xdr:col>10</xdr:col>
      <xdr:colOff>696378</xdr:colOff>
      <xdr:row>7</xdr:row>
      <xdr:rowOff>30614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CEC67A0-62D2-49D1-AC72-30510B0DF7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004234" y="38100"/>
          <a:ext cx="1457019" cy="112598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8</xdr:col>
      <xdr:colOff>0</xdr:colOff>
      <xdr:row>4</xdr:row>
      <xdr:rowOff>42333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84890F7-1ED6-4D1F-89D6-8F2FE7D99DEB}"/>
            </a:ext>
          </a:extLst>
        </xdr:cNvPr>
        <xdr:cNvGrpSpPr/>
      </xdr:nvGrpSpPr>
      <xdr:grpSpPr>
        <a:xfrm>
          <a:off x="1" y="1"/>
          <a:ext cx="10929937" cy="851957"/>
          <a:chOff x="1" y="1"/>
          <a:chExt cx="4620596" cy="842432"/>
        </a:xfrm>
      </xdr:grpSpPr>
      <xdr:pic>
        <xdr:nvPicPr>
          <xdr:cNvPr id="5" name="3 Imagen">
            <a:extLst>
              <a:ext uri="{FF2B5EF4-FFF2-40B4-BE49-F238E27FC236}">
                <a16:creationId xmlns:a16="http://schemas.microsoft.com/office/drawing/2014/main" id="{A20C5AED-1BAC-4307-A3E4-8E1EBA4906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" y="1"/>
            <a:ext cx="4410074" cy="8424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5A0FEC46-7695-4667-819E-07EFE576D7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9450" y="161925"/>
            <a:ext cx="1401147" cy="628869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4E036DEC-2838-471B-BBDA-0F647CFA514D}"/>
            </a:ext>
          </a:extLst>
        </xdr:cNvPr>
        <xdr:cNvGrpSpPr>
          <a:grpSpLocks/>
        </xdr:cNvGrpSpPr>
      </xdr:nvGrpSpPr>
      <xdr:grpSpPr bwMode="auto">
        <a:xfrm>
          <a:off x="0" y="1"/>
          <a:ext cx="4978400" cy="904874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3CFFC24-B80F-4859-A456-413D06B296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B130600F-64B0-406D-B84E-D032DE8721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720F3EF-4E95-40A6-8262-F12FE5973765}"/>
            </a:ext>
          </a:extLst>
        </xdr:cNvPr>
        <xdr:cNvGrpSpPr/>
      </xdr:nvGrpSpPr>
      <xdr:grpSpPr>
        <a:xfrm>
          <a:off x="5006338" y="34240"/>
          <a:ext cx="9215316" cy="994460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D3E48BF1-9FC6-4FEB-94A5-48DEC7BD92BE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6FF2AAED-0C3B-48CD-94F3-D83AC061F6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AA0E24F2-50CC-41E1-8413-283EBB7655DE}"/>
            </a:ext>
          </a:extLst>
        </xdr:cNvPr>
        <xdr:cNvGrpSpPr>
          <a:grpSpLocks/>
        </xdr:cNvGrpSpPr>
      </xdr:nvGrpSpPr>
      <xdr:grpSpPr bwMode="auto">
        <a:xfrm>
          <a:off x="0" y="1"/>
          <a:ext cx="5425168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CACCF416-192B-4326-BB5F-9DA7477646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10D467F5-BFF3-429B-8E64-385C79920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0DA1D84-0003-41B7-BA4F-5D2DE507356F}"/>
            </a:ext>
          </a:extLst>
        </xdr:cNvPr>
        <xdr:cNvGrpSpPr/>
      </xdr:nvGrpSpPr>
      <xdr:grpSpPr>
        <a:xfrm>
          <a:off x="5453106" y="34240"/>
          <a:ext cx="8888744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E2BA71E-9436-4E63-AFC7-988FC41D0C99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F32294B-0120-4F1D-B106-79F13E6828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644FE623-B783-42BE-987B-DAA441BEFAB6}"/>
            </a:ext>
          </a:extLst>
        </xdr:cNvPr>
        <xdr:cNvGrpSpPr>
          <a:grpSpLocks/>
        </xdr:cNvGrpSpPr>
      </xdr:nvGrpSpPr>
      <xdr:grpSpPr bwMode="auto">
        <a:xfrm>
          <a:off x="0" y="1"/>
          <a:ext cx="5783140" cy="915864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1030E54-0BF1-46D0-B401-8B3EFCCB08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23D867A-BD54-4AF6-81E3-321BF3C8E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14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0896127-7E57-43DF-A839-18A6E11DEA0A}"/>
            </a:ext>
          </a:extLst>
        </xdr:cNvPr>
        <xdr:cNvGrpSpPr/>
      </xdr:nvGrpSpPr>
      <xdr:grpSpPr>
        <a:xfrm>
          <a:off x="5811078" y="34240"/>
          <a:ext cx="7806105" cy="1005450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EEA7C610-1262-4C61-B1CF-DB91922755DD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FAC634D5-AD25-4CDB-83D9-A964577D54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1ADEC1CA-0C7B-463D-868A-862FA42150B2}"/>
            </a:ext>
          </a:extLst>
        </xdr:cNvPr>
        <xdr:cNvGrpSpPr>
          <a:grpSpLocks/>
        </xdr:cNvGrpSpPr>
      </xdr:nvGrpSpPr>
      <xdr:grpSpPr bwMode="auto">
        <a:xfrm>
          <a:off x="0" y="1"/>
          <a:ext cx="6454775" cy="904874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BA67855-F46D-4C1D-964F-43D9FC1523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F65D95D-0841-49FB-98B0-52108407A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6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204F4E0-D172-46A3-8DF0-51EB8F3EA639}"/>
            </a:ext>
          </a:extLst>
        </xdr:cNvPr>
        <xdr:cNvGrpSpPr/>
      </xdr:nvGrpSpPr>
      <xdr:grpSpPr>
        <a:xfrm>
          <a:off x="6482713" y="34240"/>
          <a:ext cx="7151566" cy="994460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FA9207A4-6F1E-4573-869A-E96601766EFE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504A419D-EC40-4EB3-BF55-D69D631654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E1202264-AA9E-4B84-847C-EA028B50D6CD}"/>
            </a:ext>
          </a:extLst>
        </xdr:cNvPr>
        <xdr:cNvGrpSpPr>
          <a:grpSpLocks/>
        </xdr:cNvGrpSpPr>
      </xdr:nvGrpSpPr>
      <xdr:grpSpPr bwMode="auto">
        <a:xfrm>
          <a:off x="0" y="1"/>
          <a:ext cx="4635954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CDEC87B4-F6E5-4FE5-8A7D-F5ADC002A0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11017137-B8D1-4AE4-860A-A1D95A6188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C36D061-0CDE-49B8-8A21-282347B95B90}"/>
            </a:ext>
          </a:extLst>
        </xdr:cNvPr>
        <xdr:cNvGrpSpPr/>
      </xdr:nvGrpSpPr>
      <xdr:grpSpPr>
        <a:xfrm>
          <a:off x="4663892" y="34240"/>
          <a:ext cx="7500816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802CFC0C-6209-41CB-9B25-2C56A41C790C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28278588-2329-4FC6-B174-D6C5E9B0F5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DED72BE3-E0F4-483E-B49B-B91EFC9AB660}"/>
            </a:ext>
          </a:extLst>
        </xdr:cNvPr>
        <xdr:cNvGrpSpPr>
          <a:grpSpLocks/>
        </xdr:cNvGrpSpPr>
      </xdr:nvGrpSpPr>
      <xdr:grpSpPr bwMode="auto">
        <a:xfrm>
          <a:off x="0" y="1"/>
          <a:ext cx="4567918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FF7256BC-1AB5-400D-A3F3-0834075262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46D8854-6290-4CFE-B1A1-FBB4992DAA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6165377-AFCB-46C6-A1BB-772E63FD8295}"/>
            </a:ext>
          </a:extLst>
        </xdr:cNvPr>
        <xdr:cNvGrpSpPr/>
      </xdr:nvGrpSpPr>
      <xdr:grpSpPr>
        <a:xfrm>
          <a:off x="4595856" y="34240"/>
          <a:ext cx="7500816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9761BA10-BF2C-4852-A932-D47FDD99177D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15C46683-01DD-4A54-842F-054B88962E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CDEC7D6B-67D7-45D9-97E8-423A94AABA1B}"/>
            </a:ext>
          </a:extLst>
        </xdr:cNvPr>
        <xdr:cNvGrpSpPr>
          <a:grpSpLocks/>
        </xdr:cNvGrpSpPr>
      </xdr:nvGrpSpPr>
      <xdr:grpSpPr bwMode="auto">
        <a:xfrm>
          <a:off x="0" y="1"/>
          <a:ext cx="4336596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27D1B18B-48F2-465C-A35B-571281FC58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6A712630-E6BB-4AED-A150-8916BB337D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5A31EC0-7A79-4308-AA1B-C9CE533A6CA1}"/>
            </a:ext>
          </a:extLst>
        </xdr:cNvPr>
        <xdr:cNvGrpSpPr/>
      </xdr:nvGrpSpPr>
      <xdr:grpSpPr>
        <a:xfrm>
          <a:off x="4364534" y="34240"/>
          <a:ext cx="7582459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A8FB3888-8125-47B5-9DD5-B9AF2DED3243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C3B1749-3280-4409-87F8-69F415406C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9905D206-9ECF-4739-8133-45F30625102B}"/>
            </a:ext>
          </a:extLst>
        </xdr:cNvPr>
        <xdr:cNvGrpSpPr>
          <a:grpSpLocks/>
        </xdr:cNvGrpSpPr>
      </xdr:nvGrpSpPr>
      <xdr:grpSpPr bwMode="auto">
        <a:xfrm>
          <a:off x="0" y="1"/>
          <a:ext cx="5295900" cy="904874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BC41E2ED-63A6-4D70-A20B-904272B37F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49B65AFA-130F-4250-A13E-A16784E76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B733712-32BB-4400-A78F-ADA572B898A2}"/>
            </a:ext>
          </a:extLst>
        </xdr:cNvPr>
        <xdr:cNvGrpSpPr/>
      </xdr:nvGrpSpPr>
      <xdr:grpSpPr>
        <a:xfrm>
          <a:off x="5323838" y="34240"/>
          <a:ext cx="8135816" cy="994460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F115DDBD-F272-4C51-880A-33D575CE8EC7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1EB6C044-1F33-4C46-9E36-BE8454BACE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2</xdr:row>
      <xdr:rowOff>219075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F5C837DD-AF0C-4025-90B0-BE0131972A10}"/>
            </a:ext>
          </a:extLst>
        </xdr:cNvPr>
        <xdr:cNvGrpSpPr>
          <a:grpSpLocks/>
        </xdr:cNvGrpSpPr>
      </xdr:nvGrpSpPr>
      <xdr:grpSpPr bwMode="auto">
        <a:xfrm>
          <a:off x="0" y="1"/>
          <a:ext cx="6505575" cy="828674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7293784C-2B01-4C7D-AF71-82FC0EDB39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4598A1C8-E87E-44DE-A85B-42EC365DE1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14</xdr:col>
      <xdr:colOff>419745</xdr:colOff>
      <xdr:row>3</xdr:row>
      <xdr:rowOff>67444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A9F8F40-65CB-4CED-829A-0A83C6AD62A7}"/>
            </a:ext>
          </a:extLst>
        </xdr:cNvPr>
        <xdr:cNvGrpSpPr/>
      </xdr:nvGrpSpPr>
      <xdr:grpSpPr>
        <a:xfrm>
          <a:off x="9334500" y="0"/>
          <a:ext cx="9087495" cy="981844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F3C8519B-A80F-4607-9679-929C19A41184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2DEB83A6-81DF-486F-AE87-22ADECD6B2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D5629155-6FDD-4999-9671-5A449CD14542}"/>
            </a:ext>
          </a:extLst>
        </xdr:cNvPr>
        <xdr:cNvGrpSpPr>
          <a:grpSpLocks/>
        </xdr:cNvGrpSpPr>
      </xdr:nvGrpSpPr>
      <xdr:grpSpPr bwMode="auto">
        <a:xfrm>
          <a:off x="0" y="1"/>
          <a:ext cx="4812846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B1ACFF21-58E6-4D50-A0D4-D7AF8FF406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EA50AE4C-6B71-4210-92D8-9A357D5615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DC98CEA-11BD-4714-B86D-7EE3C013C851}"/>
            </a:ext>
          </a:extLst>
        </xdr:cNvPr>
        <xdr:cNvGrpSpPr/>
      </xdr:nvGrpSpPr>
      <xdr:grpSpPr>
        <a:xfrm>
          <a:off x="4840784" y="34240"/>
          <a:ext cx="8466924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2135F9F0-D62C-4B10-959C-134477583756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35E8FA8B-7999-4C17-8ECB-3FBCE4FB2B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E4FC2A61-25E2-4324-87D1-6F74A2704F5B}"/>
            </a:ext>
          </a:extLst>
        </xdr:cNvPr>
        <xdr:cNvGrpSpPr>
          <a:grpSpLocks/>
        </xdr:cNvGrpSpPr>
      </xdr:nvGrpSpPr>
      <xdr:grpSpPr bwMode="auto">
        <a:xfrm>
          <a:off x="0" y="1"/>
          <a:ext cx="5534025" cy="904874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A1D0F2E4-7162-4798-A4A2-0239AF62EE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76E83030-406B-4C83-B9CD-FBBE001B19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5454282-97F8-4C3C-B574-E3AA9E3CDE80}"/>
            </a:ext>
          </a:extLst>
        </xdr:cNvPr>
        <xdr:cNvGrpSpPr/>
      </xdr:nvGrpSpPr>
      <xdr:grpSpPr>
        <a:xfrm>
          <a:off x="5561963" y="34240"/>
          <a:ext cx="9024816" cy="994460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DED490E9-4555-4E07-B717-465B0BD14D4C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8C9B5BD-7937-4F04-9606-C17F54AA21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8843CB9C-7EC0-4252-BF4C-1FFF484DA360}"/>
            </a:ext>
          </a:extLst>
        </xdr:cNvPr>
        <xdr:cNvGrpSpPr>
          <a:grpSpLocks/>
        </xdr:cNvGrpSpPr>
      </xdr:nvGrpSpPr>
      <xdr:grpSpPr bwMode="auto">
        <a:xfrm>
          <a:off x="0" y="1"/>
          <a:ext cx="5329918" cy="898070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AA6872F1-52CC-4B7C-ACBC-54DAE01CA9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704BB96B-6ED4-46CE-9834-A312AF30C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3C5C28F-C36F-4795-8FA8-FABD72F2ADF4}"/>
            </a:ext>
          </a:extLst>
        </xdr:cNvPr>
        <xdr:cNvGrpSpPr/>
      </xdr:nvGrpSpPr>
      <xdr:grpSpPr>
        <a:xfrm>
          <a:off x="5357856" y="34240"/>
          <a:ext cx="8262816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30AD7DA8-9442-421E-B08F-BFC28C5CAD3A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02FF1166-F95C-4D6A-8CB2-D7B6F1C5E2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581025</xdr:colOff>
      <xdr:row>3</xdr:row>
      <xdr:rowOff>0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14B75A33-93DF-4D59-B872-4E0DA9DC682D}"/>
            </a:ext>
          </a:extLst>
        </xdr:cNvPr>
        <xdr:cNvGrpSpPr>
          <a:grpSpLocks/>
        </xdr:cNvGrpSpPr>
      </xdr:nvGrpSpPr>
      <xdr:grpSpPr bwMode="auto">
        <a:xfrm>
          <a:off x="0" y="1"/>
          <a:ext cx="4590743" cy="921773"/>
          <a:chOff x="1041" y="440"/>
          <a:chExt cx="3937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E1851E43-61A5-4C72-916F-EAB77CB254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7AFA65C2-0B89-4E81-831A-612AE8FA39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D3D3D5D-2544-4CC1-A09E-04ED2CBF65CF}"/>
            </a:ext>
          </a:extLst>
        </xdr:cNvPr>
        <xdr:cNvGrpSpPr/>
      </xdr:nvGrpSpPr>
      <xdr:grpSpPr>
        <a:xfrm>
          <a:off x="4618681" y="34240"/>
          <a:ext cx="9037106" cy="1011359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909B7D9-5AB9-489D-9C11-98E7C1412A58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D598AC0D-D3CE-4247-BB91-12D1CB7DC6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286055</xdr:colOff>
      <xdr:row>0</xdr:row>
      <xdr:rowOff>18613</xdr:rowOff>
    </xdr:from>
    <xdr:to>
      <xdr:col>7</xdr:col>
      <xdr:colOff>76200</xdr:colOff>
      <xdr:row>3</xdr:row>
      <xdr:rowOff>18612</xdr:rowOff>
    </xdr:to>
    <xdr:grpSp>
      <xdr:nvGrpSpPr>
        <xdr:cNvPr id="2" name="Group 181">
          <a:extLst>
            <a:ext uri="{FF2B5EF4-FFF2-40B4-BE49-F238E27FC236}">
              <a16:creationId xmlns:a16="http://schemas.microsoft.com/office/drawing/2014/main" id="{9FFF642D-540F-44D7-A97A-593B49752EAC}"/>
            </a:ext>
          </a:extLst>
        </xdr:cNvPr>
        <xdr:cNvGrpSpPr>
          <a:grpSpLocks/>
        </xdr:cNvGrpSpPr>
      </xdr:nvGrpSpPr>
      <xdr:grpSpPr bwMode="auto">
        <a:xfrm>
          <a:off x="286055" y="18613"/>
          <a:ext cx="5679770" cy="904874"/>
          <a:chOff x="1064" y="448"/>
          <a:chExt cx="3914" cy="805"/>
        </a:xfrm>
      </xdr:grpSpPr>
      <xdr:pic>
        <xdr:nvPicPr>
          <xdr:cNvPr id="3" name="3 Imagen">
            <a:extLst>
              <a:ext uri="{FF2B5EF4-FFF2-40B4-BE49-F238E27FC236}">
                <a16:creationId xmlns:a16="http://schemas.microsoft.com/office/drawing/2014/main" id="{602D0C8F-E8CA-4169-8640-CC07DF140C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64" y="448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6B77AA8A-E929-4266-BED7-478B47879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ECE8AFB-85D0-4249-B3BD-8AD771FF86F6}"/>
            </a:ext>
          </a:extLst>
        </xdr:cNvPr>
        <xdr:cNvGrpSpPr/>
      </xdr:nvGrpSpPr>
      <xdr:grpSpPr>
        <a:xfrm>
          <a:off x="4974588" y="34240"/>
          <a:ext cx="7500816" cy="994460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41871B32-E726-4754-8427-FB8A0615F7B1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35C60E4E-BF44-490E-BD4C-A60921E40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123826</xdr:rowOff>
    </xdr:from>
    <xdr:to>
      <xdr:col>6</xdr:col>
      <xdr:colOff>0</xdr:colOff>
      <xdr:row>3</xdr:row>
      <xdr:rowOff>123825</xdr:rowOff>
    </xdr:to>
    <xdr:grpSp>
      <xdr:nvGrpSpPr>
        <xdr:cNvPr id="8" name="Group 181">
          <a:extLst>
            <a:ext uri="{FF2B5EF4-FFF2-40B4-BE49-F238E27FC236}">
              <a16:creationId xmlns:a16="http://schemas.microsoft.com/office/drawing/2014/main" id="{83C5D291-6CC6-429C-8B2A-E6ABD77B251E}"/>
            </a:ext>
          </a:extLst>
        </xdr:cNvPr>
        <xdr:cNvGrpSpPr>
          <a:grpSpLocks/>
        </xdr:cNvGrpSpPr>
      </xdr:nvGrpSpPr>
      <xdr:grpSpPr bwMode="auto">
        <a:xfrm>
          <a:off x="57150" y="123826"/>
          <a:ext cx="4514850" cy="898070"/>
          <a:chOff x="1041" y="440"/>
          <a:chExt cx="3937" cy="805"/>
        </a:xfrm>
      </xdr:grpSpPr>
      <xdr:pic>
        <xdr:nvPicPr>
          <xdr:cNvPr id="9" name="3 Imagen">
            <a:extLst>
              <a:ext uri="{FF2B5EF4-FFF2-40B4-BE49-F238E27FC236}">
                <a16:creationId xmlns:a16="http://schemas.microsoft.com/office/drawing/2014/main" id="{92887BA9-CB28-4293-BA54-AA779D360E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BEAB56B3-B087-48CB-AA15-311FB61E05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6</xdr:col>
      <xdr:colOff>0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33C7769-89F8-47B4-AF4B-F258EF990DD8}"/>
            </a:ext>
          </a:extLst>
        </xdr:cNvPr>
        <xdr:cNvGrpSpPr/>
      </xdr:nvGrpSpPr>
      <xdr:grpSpPr>
        <a:xfrm>
          <a:off x="4572000" y="34240"/>
          <a:ext cx="7715172" cy="987656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B13F16A0-3105-499C-AC1B-448B6D9B4866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C7393A68-18CA-4F65-9B97-6252DBA493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104776</xdr:rowOff>
    </xdr:from>
    <xdr:to>
      <xdr:col>5</xdr:col>
      <xdr:colOff>581025</xdr:colOff>
      <xdr:row>3</xdr:row>
      <xdr:rowOff>104775</xdr:rowOff>
    </xdr:to>
    <xdr:grpSp>
      <xdr:nvGrpSpPr>
        <xdr:cNvPr id="8" name="Group 181">
          <a:extLst>
            <a:ext uri="{FF2B5EF4-FFF2-40B4-BE49-F238E27FC236}">
              <a16:creationId xmlns:a16="http://schemas.microsoft.com/office/drawing/2014/main" id="{E129CA45-9F88-4B5B-B218-42245C2D4580}"/>
            </a:ext>
          </a:extLst>
        </xdr:cNvPr>
        <xdr:cNvGrpSpPr>
          <a:grpSpLocks/>
        </xdr:cNvGrpSpPr>
      </xdr:nvGrpSpPr>
      <xdr:grpSpPr bwMode="auto">
        <a:xfrm>
          <a:off x="0" y="104776"/>
          <a:ext cx="4835525" cy="904874"/>
          <a:chOff x="1041" y="440"/>
          <a:chExt cx="3937" cy="805"/>
        </a:xfrm>
      </xdr:grpSpPr>
      <xdr:pic>
        <xdr:nvPicPr>
          <xdr:cNvPr id="9" name="3 Imagen">
            <a:extLst>
              <a:ext uri="{FF2B5EF4-FFF2-40B4-BE49-F238E27FC236}">
                <a16:creationId xmlns:a16="http://schemas.microsoft.com/office/drawing/2014/main" id="{8CB920E6-4690-44CD-9BB7-9AE1B6726F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563" b="5627"/>
          <a:stretch>
            <a:fillRect/>
          </a:stretch>
        </xdr:blipFill>
        <xdr:spPr bwMode="auto">
          <a:xfrm>
            <a:off x="1041" y="440"/>
            <a:ext cx="3892" cy="8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2C378AD0-39EF-4448-84E7-291F8F8D42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2" y="576"/>
            <a:ext cx="1056" cy="632"/>
          </a:xfrm>
          <a:prstGeom prst="rect">
            <a:avLst/>
          </a:prstGeom>
          <a:solidFill>
            <a:srgbClr val="CFCDCD"/>
          </a:solidFill>
          <a:ln w="3175">
            <a:solidFill>
              <a:srgbClr val="F2F2F2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ctr" upright="1"/>
          <a:lstStyle/>
          <a:p>
            <a:pPr lvl="0" algn="l" rtl="0">
              <a:lnSpc>
                <a:spcPts val="600"/>
              </a:lnSpc>
              <a:defRPr sz="1000"/>
            </a:pPr>
            <a:r>
              <a:rPr lang="es-PE" sz="1100"/>
              <a:t>Comité de Selección para la Contratación del Personal CAS, de Estrategias Priorizadas 2021</a:t>
            </a:r>
            <a:endParaRPr lang="es-PE" sz="1050" b="1" i="0" u="none" strike="noStrike" baseline="0">
              <a:solidFill>
                <a:srgbClr val="3B3838"/>
              </a:solidFill>
              <a:latin typeface="Arial Narrow"/>
            </a:endParaRPr>
          </a:p>
        </xdr:txBody>
      </xdr:sp>
    </xdr:grpSp>
    <xdr:clientData/>
  </xdr:twoCellAnchor>
  <xdr:twoCellAnchor>
    <xdr:from>
      <xdr:col>5</xdr:col>
      <xdr:colOff>608963</xdr:colOff>
      <xdr:row>0</xdr:row>
      <xdr:rowOff>34240</xdr:rowOff>
    </xdr:from>
    <xdr:to>
      <xdr:col>15</xdr:col>
      <xdr:colOff>489779</xdr:colOff>
      <xdr:row>3</xdr:row>
      <xdr:rowOff>123825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A5E74B0-2FBF-4D5D-B835-FE190CB0195E}"/>
            </a:ext>
          </a:extLst>
        </xdr:cNvPr>
        <xdr:cNvGrpSpPr/>
      </xdr:nvGrpSpPr>
      <xdr:grpSpPr>
        <a:xfrm>
          <a:off x="4863463" y="34240"/>
          <a:ext cx="8643816" cy="994460"/>
          <a:chOff x="4418963" y="34240"/>
          <a:chExt cx="6738816" cy="1003985"/>
        </a:xfrm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A416FCB-7675-492A-AB13-2A1A75FF91BA}"/>
              </a:ext>
            </a:extLst>
          </xdr:cNvPr>
          <xdr:cNvSpPr>
            <a:spLocks noChangeArrowheads="1"/>
          </xdr:cNvSpPr>
        </xdr:nvSpPr>
        <xdr:spPr bwMode="auto">
          <a:xfrm>
            <a:off x="4418963" y="34240"/>
            <a:ext cx="5316932" cy="85158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“Decenio de la igualdad de Oportunidades para mujeres y hombres”-2018 al 2027</a:t>
            </a:r>
          </a:p>
          <a:p>
            <a:pPr algn="ctr" rtl="0">
              <a:lnSpc>
                <a:spcPts val="900"/>
              </a:lnSpc>
              <a:defRPr sz="1000"/>
            </a:pPr>
            <a:endParaRPr lang="es-PE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es-PE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"Año del Bicentenario"</a:t>
            </a:r>
          </a:p>
        </xdr:txBody>
      </xdr:sp>
      <xdr:pic>
        <xdr:nvPicPr>
          <xdr:cNvPr id="7" name="image2.jpeg">
            <a:extLst>
              <a:ext uri="{FF2B5EF4-FFF2-40B4-BE49-F238E27FC236}">
                <a16:creationId xmlns:a16="http://schemas.microsoft.com/office/drawing/2014/main" id="{1485533E-BC8B-4C3A-B302-708FE5B746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175" y="38100"/>
            <a:ext cx="994604" cy="1000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opLeftCell="A5" zoomScale="80" zoomScaleNormal="80" workbookViewId="0">
      <selection activeCell="F31" sqref="F31"/>
    </sheetView>
  </sheetViews>
  <sheetFormatPr baseColWidth="10" defaultColWidth="11.42578125" defaultRowHeight="12.75" x14ac:dyDescent="0.2"/>
  <cols>
    <col min="2" max="2" width="13.28515625" customWidth="1"/>
    <col min="4" max="4" width="29.140625" customWidth="1"/>
    <col min="5" max="5" width="20.140625" customWidth="1"/>
    <col min="6" max="6" width="28.85546875" customWidth="1"/>
    <col min="7" max="7" width="22.5703125" customWidth="1"/>
    <col min="8" max="8" width="27.140625" customWidth="1"/>
    <col min="9" max="9" width="32.5703125" customWidth="1"/>
  </cols>
  <sheetData>
    <row r="1" spans="1:10" ht="15.75" x14ac:dyDescent="0.2">
      <c r="A1" s="16"/>
      <c r="B1" s="16"/>
      <c r="C1" s="19"/>
      <c r="D1" s="19"/>
      <c r="E1" s="20"/>
      <c r="F1" s="26"/>
      <c r="G1" s="20"/>
      <c r="H1" s="22"/>
      <c r="I1" s="87"/>
      <c r="J1" s="87"/>
    </row>
    <row r="2" spans="1:10" ht="15.75" x14ac:dyDescent="0.2">
      <c r="A2" s="177"/>
      <c r="B2" s="177"/>
      <c r="C2" s="19"/>
      <c r="D2" s="19"/>
      <c r="E2" s="20"/>
      <c r="F2" s="26"/>
      <c r="G2" s="20"/>
      <c r="H2" s="22"/>
      <c r="I2" s="87"/>
      <c r="J2" s="87"/>
    </row>
    <row r="3" spans="1:10" ht="15.75" x14ac:dyDescent="0.2">
      <c r="A3" s="16"/>
      <c r="B3" s="16"/>
      <c r="C3" s="19"/>
      <c r="D3" s="19"/>
      <c r="E3" s="20"/>
      <c r="F3" s="26"/>
      <c r="G3" s="20"/>
      <c r="H3" s="22"/>
      <c r="I3" s="87"/>
      <c r="J3" s="87"/>
    </row>
    <row r="4" spans="1:10" ht="15.75" x14ac:dyDescent="0.2">
      <c r="A4" s="16"/>
      <c r="B4" s="16"/>
      <c r="C4" s="19"/>
      <c r="D4" s="19"/>
      <c r="E4" s="20"/>
      <c r="F4" s="26"/>
      <c r="G4" s="20"/>
      <c r="H4" s="22"/>
      <c r="I4" s="87"/>
      <c r="J4" s="87"/>
    </row>
    <row r="5" spans="1:10" ht="15" x14ac:dyDescent="0.2">
      <c r="A5" s="178"/>
      <c r="B5" s="178"/>
      <c r="C5" s="19"/>
      <c r="D5" s="19"/>
      <c r="E5" s="20"/>
      <c r="F5" s="26"/>
      <c r="G5" s="20"/>
      <c r="H5" s="20"/>
      <c r="I5" s="87"/>
      <c r="J5" s="87"/>
    </row>
    <row r="6" spans="1:10" x14ac:dyDescent="0.2">
      <c r="A6" s="87"/>
      <c r="B6" s="87"/>
      <c r="C6" s="87"/>
      <c r="D6" s="87"/>
      <c r="E6" s="27"/>
      <c r="F6" s="87"/>
      <c r="G6" s="87"/>
      <c r="H6" s="87"/>
      <c r="I6" s="87"/>
      <c r="J6" s="87"/>
    </row>
    <row r="7" spans="1:10" x14ac:dyDescent="0.2">
      <c r="A7" s="28"/>
      <c r="B7" s="28"/>
      <c r="C7" s="28"/>
      <c r="D7" s="28"/>
      <c r="E7" s="29"/>
      <c r="F7" s="28"/>
      <c r="G7" s="28"/>
      <c r="H7" s="28"/>
      <c r="I7" s="28"/>
      <c r="J7" s="28"/>
    </row>
    <row r="8" spans="1:10" x14ac:dyDescent="0.2">
      <c r="A8" s="28"/>
      <c r="B8" s="28"/>
      <c r="C8" s="28"/>
      <c r="D8" s="28"/>
      <c r="E8" s="29"/>
      <c r="F8" s="28"/>
      <c r="G8" s="28"/>
      <c r="H8" s="28"/>
      <c r="I8" s="28"/>
      <c r="J8" s="28"/>
    </row>
    <row r="9" spans="1:10" ht="18" x14ac:dyDescent="0.25">
      <c r="A9" s="179" t="s">
        <v>0</v>
      </c>
      <c r="B9" s="179"/>
      <c r="C9" s="179"/>
      <c r="D9" s="179"/>
      <c r="E9" s="179"/>
      <c r="F9" s="179"/>
      <c r="G9" s="179"/>
      <c r="H9" s="179"/>
      <c r="I9" s="179"/>
      <c r="J9" s="28"/>
    </row>
    <row r="10" spans="1:10" ht="18" x14ac:dyDescent="0.25">
      <c r="A10" s="179" t="s">
        <v>1</v>
      </c>
      <c r="B10" s="179"/>
      <c r="C10" s="179"/>
      <c r="D10" s="179"/>
      <c r="E10" s="179"/>
      <c r="F10" s="179"/>
      <c r="G10" s="179"/>
      <c r="H10" s="179"/>
      <c r="I10" s="179"/>
      <c r="J10" s="28"/>
    </row>
    <row r="11" spans="1:10" ht="15.75" x14ac:dyDescent="0.25">
      <c r="A11" s="180" t="s">
        <v>2</v>
      </c>
      <c r="B11" s="180"/>
      <c r="C11" s="180"/>
      <c r="D11" s="180"/>
      <c r="E11" s="180"/>
      <c r="F11" s="180"/>
      <c r="G11" s="180"/>
      <c r="H11" s="180"/>
      <c r="I11" s="180"/>
      <c r="J11" s="28"/>
    </row>
    <row r="12" spans="1:10" x14ac:dyDescent="0.2">
      <c r="A12" s="28"/>
      <c r="B12" s="28"/>
      <c r="C12" s="28"/>
      <c r="D12" s="28"/>
      <c r="E12" s="29"/>
      <c r="F12" s="28"/>
      <c r="G12" s="28"/>
      <c r="H12" s="28"/>
      <c r="I12" s="28"/>
      <c r="J12" s="28"/>
    </row>
    <row r="13" spans="1:10" ht="25.5" customHeight="1" x14ac:dyDescent="0.2">
      <c r="A13" s="175" t="s">
        <v>3</v>
      </c>
      <c r="B13" s="175" t="s">
        <v>4</v>
      </c>
      <c r="C13" s="175" t="s">
        <v>5</v>
      </c>
      <c r="D13" s="175" t="s">
        <v>6</v>
      </c>
      <c r="E13" s="175" t="s">
        <v>7</v>
      </c>
      <c r="F13" s="175" t="s">
        <v>8</v>
      </c>
      <c r="G13" s="175" t="s">
        <v>9</v>
      </c>
      <c r="H13" s="181" t="s">
        <v>10</v>
      </c>
      <c r="I13" s="182"/>
      <c r="J13" s="28"/>
    </row>
    <row r="14" spans="1:10" ht="18.75" customHeight="1" x14ac:dyDescent="0.2">
      <c r="A14" s="176"/>
      <c r="B14" s="176"/>
      <c r="C14" s="176"/>
      <c r="D14" s="176"/>
      <c r="E14" s="176"/>
      <c r="F14" s="176"/>
      <c r="G14" s="176"/>
      <c r="H14" s="32" t="s">
        <v>11</v>
      </c>
      <c r="I14" s="32" t="s">
        <v>12</v>
      </c>
      <c r="J14" s="87"/>
    </row>
    <row r="15" spans="1:10" ht="24.95" customHeight="1" x14ac:dyDescent="0.2">
      <c r="A15" s="33">
        <v>1</v>
      </c>
      <c r="B15" s="45" t="s">
        <v>13</v>
      </c>
      <c r="C15" s="56">
        <v>10713112</v>
      </c>
      <c r="D15" s="57" t="s">
        <v>14</v>
      </c>
      <c r="E15" s="56" t="s">
        <v>15</v>
      </c>
      <c r="F15" s="30" t="s">
        <v>16</v>
      </c>
      <c r="G15" s="31" t="s">
        <v>17</v>
      </c>
      <c r="H15" s="35" t="s">
        <v>18</v>
      </c>
      <c r="I15" s="36" t="s">
        <v>19</v>
      </c>
      <c r="J15" s="87"/>
    </row>
    <row r="16" spans="1:10" ht="24.95" customHeight="1" x14ac:dyDescent="0.2">
      <c r="A16" s="33">
        <v>2</v>
      </c>
      <c r="B16" s="45" t="s">
        <v>20</v>
      </c>
      <c r="C16" s="50" t="s">
        <v>21</v>
      </c>
      <c r="D16" s="48" t="s">
        <v>22</v>
      </c>
      <c r="E16" s="50" t="s">
        <v>15</v>
      </c>
      <c r="F16" s="30" t="s">
        <v>16</v>
      </c>
      <c r="G16" s="31" t="s">
        <v>17</v>
      </c>
      <c r="H16" s="35" t="s">
        <v>18</v>
      </c>
      <c r="I16" s="36" t="s">
        <v>23</v>
      </c>
      <c r="J16" s="87"/>
    </row>
    <row r="17" spans="1:10" ht="24.95" customHeight="1" x14ac:dyDescent="0.2">
      <c r="A17" s="33">
        <v>3</v>
      </c>
      <c r="B17" s="45" t="s">
        <v>24</v>
      </c>
      <c r="C17" s="50" t="s">
        <v>25</v>
      </c>
      <c r="D17" s="48" t="s">
        <v>26</v>
      </c>
      <c r="E17" s="50" t="s">
        <v>15</v>
      </c>
      <c r="F17" s="30" t="s">
        <v>16</v>
      </c>
      <c r="G17" s="31" t="s">
        <v>17</v>
      </c>
      <c r="H17" s="35" t="s">
        <v>18</v>
      </c>
      <c r="I17" s="36" t="s">
        <v>27</v>
      </c>
      <c r="J17" s="87"/>
    </row>
    <row r="18" spans="1:10" ht="24.95" customHeight="1" x14ac:dyDescent="0.2">
      <c r="A18" s="33">
        <v>4</v>
      </c>
      <c r="B18" s="45" t="s">
        <v>28</v>
      </c>
      <c r="C18" s="50" t="s">
        <v>29</v>
      </c>
      <c r="D18" s="48" t="s">
        <v>30</v>
      </c>
      <c r="E18" s="50" t="s">
        <v>15</v>
      </c>
      <c r="F18" s="30" t="s">
        <v>16</v>
      </c>
      <c r="G18" s="31" t="s">
        <v>17</v>
      </c>
      <c r="H18" s="35" t="s">
        <v>18</v>
      </c>
      <c r="I18" s="36"/>
      <c r="J18" s="87"/>
    </row>
    <row r="19" spans="1:10" ht="24.95" customHeight="1" x14ac:dyDescent="0.2">
      <c r="A19" s="33">
        <v>5</v>
      </c>
      <c r="B19" s="45" t="s">
        <v>31</v>
      </c>
      <c r="C19" s="50" t="s">
        <v>32</v>
      </c>
      <c r="D19" s="48" t="s">
        <v>33</v>
      </c>
      <c r="E19" s="50" t="s">
        <v>15</v>
      </c>
      <c r="F19" s="30" t="s">
        <v>16</v>
      </c>
      <c r="G19" s="31" t="s">
        <v>17</v>
      </c>
      <c r="H19" s="37" t="s">
        <v>34</v>
      </c>
      <c r="I19" s="38" t="s">
        <v>35</v>
      </c>
      <c r="J19" s="87"/>
    </row>
    <row r="20" spans="1:10" ht="24.95" customHeight="1" x14ac:dyDescent="0.2">
      <c r="A20" s="33">
        <v>6</v>
      </c>
      <c r="B20" s="45" t="s">
        <v>36</v>
      </c>
      <c r="C20" s="50" t="s">
        <v>37</v>
      </c>
      <c r="D20" s="48" t="s">
        <v>38</v>
      </c>
      <c r="E20" s="50" t="s">
        <v>15</v>
      </c>
      <c r="F20" s="30" t="s">
        <v>16</v>
      </c>
      <c r="G20" s="31" t="s">
        <v>17</v>
      </c>
      <c r="H20" s="35" t="s">
        <v>18</v>
      </c>
      <c r="I20" s="36" t="s">
        <v>39</v>
      </c>
      <c r="J20" s="87"/>
    </row>
    <row r="21" spans="1:10" ht="24.95" customHeight="1" x14ac:dyDescent="0.2">
      <c r="A21" s="33">
        <v>7</v>
      </c>
      <c r="B21" s="49" t="s">
        <v>40</v>
      </c>
      <c r="C21" s="49" t="s">
        <v>41</v>
      </c>
      <c r="D21" s="52" t="s">
        <v>42</v>
      </c>
      <c r="E21" s="50" t="s">
        <v>15</v>
      </c>
      <c r="F21" s="30" t="s">
        <v>16</v>
      </c>
      <c r="G21" s="31" t="s">
        <v>17</v>
      </c>
      <c r="H21" s="37" t="s">
        <v>34</v>
      </c>
      <c r="I21" s="38" t="s">
        <v>43</v>
      </c>
      <c r="J21" s="87"/>
    </row>
    <row r="22" spans="1:10" ht="24.95" customHeight="1" x14ac:dyDescent="0.2">
      <c r="A22" s="33">
        <v>8</v>
      </c>
      <c r="B22" s="49" t="s">
        <v>44</v>
      </c>
      <c r="C22" s="49" t="s">
        <v>45</v>
      </c>
      <c r="D22" s="55" t="s">
        <v>46</v>
      </c>
      <c r="E22" s="50" t="s">
        <v>15</v>
      </c>
      <c r="F22" s="30" t="s">
        <v>16</v>
      </c>
      <c r="G22" s="31" t="s">
        <v>17</v>
      </c>
      <c r="H22" s="37" t="s">
        <v>34</v>
      </c>
      <c r="I22" s="38" t="s">
        <v>47</v>
      </c>
      <c r="J22" s="12"/>
    </row>
    <row r="23" spans="1:10" ht="24.95" customHeight="1" x14ac:dyDescent="0.2">
      <c r="A23" s="13">
        <v>9</v>
      </c>
      <c r="B23" s="45" t="s">
        <v>48</v>
      </c>
      <c r="C23" s="43" t="s">
        <v>49</v>
      </c>
      <c r="D23" s="80" t="s">
        <v>50</v>
      </c>
      <c r="E23" s="49" t="s">
        <v>51</v>
      </c>
      <c r="F23" s="58" t="s">
        <v>52</v>
      </c>
      <c r="G23" s="34" t="s">
        <v>53</v>
      </c>
      <c r="H23" s="37" t="s">
        <v>34</v>
      </c>
      <c r="I23" s="38" t="s">
        <v>54</v>
      </c>
      <c r="J23" s="12"/>
    </row>
    <row r="24" spans="1:10" ht="24.95" customHeight="1" x14ac:dyDescent="0.2">
      <c r="A24" s="13">
        <v>10</v>
      </c>
      <c r="B24" s="45" t="s">
        <v>55</v>
      </c>
      <c r="C24" s="45" t="s">
        <v>56</v>
      </c>
      <c r="D24" s="48" t="s">
        <v>57</v>
      </c>
      <c r="E24" s="50" t="s">
        <v>58</v>
      </c>
      <c r="F24" s="61" t="s">
        <v>59</v>
      </c>
      <c r="G24" s="34" t="s">
        <v>53</v>
      </c>
      <c r="H24" s="37" t="s">
        <v>34</v>
      </c>
      <c r="I24" s="38" t="s">
        <v>60</v>
      </c>
      <c r="J24" s="12"/>
    </row>
    <row r="25" spans="1:10" ht="24.95" customHeight="1" x14ac:dyDescent="0.2">
      <c r="A25" s="13">
        <v>11</v>
      </c>
      <c r="B25" s="45" t="s">
        <v>61</v>
      </c>
      <c r="C25" s="45" t="s">
        <v>62</v>
      </c>
      <c r="D25" s="48" t="s">
        <v>63</v>
      </c>
      <c r="E25" s="50" t="s">
        <v>58</v>
      </c>
      <c r="F25" s="61" t="s">
        <v>59</v>
      </c>
      <c r="G25" s="34" t="s">
        <v>53</v>
      </c>
      <c r="H25" s="35" t="s">
        <v>18</v>
      </c>
      <c r="I25" s="36" t="s">
        <v>64</v>
      </c>
      <c r="J25" s="87"/>
    </row>
    <row r="26" spans="1:10" ht="24.95" customHeight="1" x14ac:dyDescent="0.2">
      <c r="A26" s="13">
        <v>12</v>
      </c>
      <c r="B26" s="45" t="s">
        <v>65</v>
      </c>
      <c r="C26" s="45" t="s">
        <v>66</v>
      </c>
      <c r="D26" s="48" t="s">
        <v>67</v>
      </c>
      <c r="E26" s="50" t="s">
        <v>58</v>
      </c>
      <c r="F26" s="61" t="s">
        <v>59</v>
      </c>
      <c r="G26" s="34" t="s">
        <v>53</v>
      </c>
      <c r="H26" s="37" t="s">
        <v>68</v>
      </c>
      <c r="I26" s="38" t="s">
        <v>69</v>
      </c>
      <c r="J26" s="87"/>
    </row>
    <row r="27" spans="1:10" ht="24.95" customHeight="1" x14ac:dyDescent="0.2">
      <c r="A27" s="13">
        <v>13</v>
      </c>
      <c r="B27" s="45" t="s">
        <v>70</v>
      </c>
      <c r="C27" s="45" t="s">
        <v>71</v>
      </c>
      <c r="D27" s="48" t="s">
        <v>72</v>
      </c>
      <c r="E27" s="50" t="s">
        <v>73</v>
      </c>
      <c r="F27" s="40" t="s">
        <v>74</v>
      </c>
      <c r="G27" s="41" t="s">
        <v>53</v>
      </c>
      <c r="H27" s="35" t="s">
        <v>75</v>
      </c>
      <c r="I27" s="36"/>
      <c r="J27" s="87"/>
    </row>
    <row r="28" spans="1:10" ht="24.95" customHeight="1" x14ac:dyDescent="0.2">
      <c r="A28" s="13">
        <v>14</v>
      </c>
      <c r="B28" s="45" t="s">
        <v>76</v>
      </c>
      <c r="C28" s="45" t="s">
        <v>77</v>
      </c>
      <c r="D28" s="48" t="s">
        <v>78</v>
      </c>
      <c r="E28" s="50" t="s">
        <v>73</v>
      </c>
      <c r="F28" s="40" t="s">
        <v>74</v>
      </c>
      <c r="G28" s="41" t="s">
        <v>53</v>
      </c>
      <c r="H28" s="35" t="s">
        <v>18</v>
      </c>
      <c r="I28" s="36"/>
      <c r="J28" s="87"/>
    </row>
    <row r="29" spans="1:10" ht="24.95" customHeight="1" x14ac:dyDescent="0.2">
      <c r="A29" s="13">
        <v>15</v>
      </c>
      <c r="B29" s="45" t="s">
        <v>79</v>
      </c>
      <c r="C29" s="45" t="s">
        <v>80</v>
      </c>
      <c r="D29" s="48" t="s">
        <v>81</v>
      </c>
      <c r="E29" s="50" t="s">
        <v>73</v>
      </c>
      <c r="F29" s="40" t="s">
        <v>74</v>
      </c>
      <c r="G29" s="41" t="s">
        <v>53</v>
      </c>
      <c r="H29" s="35" t="s">
        <v>82</v>
      </c>
      <c r="I29" s="36"/>
      <c r="J29" s="87"/>
    </row>
    <row r="30" spans="1:10" ht="24.95" customHeight="1" x14ac:dyDescent="0.2">
      <c r="A30" s="13">
        <v>16</v>
      </c>
      <c r="B30" s="45" t="s">
        <v>83</v>
      </c>
      <c r="C30" s="45" t="s">
        <v>84</v>
      </c>
      <c r="D30" s="48" t="s">
        <v>85</v>
      </c>
      <c r="E30" s="50" t="s">
        <v>73</v>
      </c>
      <c r="F30" s="40" t="s">
        <v>74</v>
      </c>
      <c r="G30" s="41" t="s">
        <v>53</v>
      </c>
      <c r="H30" s="37" t="s">
        <v>34</v>
      </c>
      <c r="I30" s="38" t="s">
        <v>86</v>
      </c>
      <c r="J30" s="87"/>
    </row>
    <row r="31" spans="1:10" ht="24.95" customHeight="1" x14ac:dyDescent="0.2">
      <c r="A31" s="13">
        <v>17</v>
      </c>
      <c r="B31" s="45" t="s">
        <v>87</v>
      </c>
      <c r="C31" s="45" t="s">
        <v>88</v>
      </c>
      <c r="D31" s="44" t="s">
        <v>89</v>
      </c>
      <c r="E31" s="45" t="s">
        <v>90</v>
      </c>
      <c r="F31" s="61" t="s">
        <v>91</v>
      </c>
      <c r="G31" s="34" t="s">
        <v>53</v>
      </c>
      <c r="H31" s="35" t="s">
        <v>82</v>
      </c>
      <c r="I31" s="36"/>
      <c r="J31" s="87"/>
    </row>
    <row r="32" spans="1:10" ht="24.95" customHeight="1" x14ac:dyDescent="0.2">
      <c r="A32" s="33">
        <v>18</v>
      </c>
      <c r="B32" s="45" t="s">
        <v>92</v>
      </c>
      <c r="C32" s="50" t="s">
        <v>93</v>
      </c>
      <c r="D32" s="48" t="s">
        <v>94</v>
      </c>
      <c r="E32" s="50" t="s">
        <v>95</v>
      </c>
      <c r="F32" s="39" t="s">
        <v>96</v>
      </c>
      <c r="G32" s="42" t="s">
        <v>53</v>
      </c>
      <c r="H32" s="37" t="s">
        <v>34</v>
      </c>
      <c r="I32" s="38" t="s">
        <v>97</v>
      </c>
      <c r="J32" s="87"/>
    </row>
    <row r="33" spans="1:9" ht="24.95" customHeight="1" x14ac:dyDescent="0.2">
      <c r="A33" s="33">
        <v>19</v>
      </c>
      <c r="B33" s="45" t="s">
        <v>98</v>
      </c>
      <c r="C33" s="50" t="s">
        <v>99</v>
      </c>
      <c r="D33" s="48" t="s">
        <v>100</v>
      </c>
      <c r="E33" s="50" t="s">
        <v>101</v>
      </c>
      <c r="F33" s="30" t="s">
        <v>102</v>
      </c>
      <c r="G33" s="42" t="s">
        <v>53</v>
      </c>
      <c r="H33" s="37" t="s">
        <v>34</v>
      </c>
      <c r="I33" s="38" t="s">
        <v>103</v>
      </c>
    </row>
    <row r="34" spans="1:9" ht="24.95" customHeight="1" x14ac:dyDescent="0.2">
      <c r="A34" s="33">
        <v>20</v>
      </c>
      <c r="B34" s="45" t="s">
        <v>104</v>
      </c>
      <c r="C34" s="50" t="s">
        <v>105</v>
      </c>
      <c r="D34" s="48" t="s">
        <v>106</v>
      </c>
      <c r="E34" s="50" t="s">
        <v>101</v>
      </c>
      <c r="F34" s="30" t="s">
        <v>102</v>
      </c>
      <c r="G34" s="42" t="s">
        <v>53</v>
      </c>
      <c r="H34" s="35" t="s">
        <v>18</v>
      </c>
      <c r="I34" s="36" t="s">
        <v>107</v>
      </c>
    </row>
    <row r="35" spans="1:9" ht="24.95" customHeight="1" x14ac:dyDescent="0.2">
      <c r="A35" s="87"/>
      <c r="B35" s="87"/>
      <c r="C35" s="87"/>
      <c r="D35" s="87"/>
      <c r="E35" s="87"/>
      <c r="F35" s="87"/>
      <c r="G35" s="87"/>
      <c r="H35" s="87"/>
      <c r="I35" s="87"/>
    </row>
    <row r="36" spans="1:9" ht="24.9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</row>
    <row r="37" spans="1:9" ht="24.95" customHeight="1" x14ac:dyDescent="0.2">
      <c r="A37" s="87"/>
      <c r="B37" s="87"/>
      <c r="C37" s="87"/>
      <c r="D37" s="87"/>
      <c r="E37" s="87"/>
      <c r="F37" s="87"/>
      <c r="G37" s="87"/>
      <c r="H37" s="87"/>
      <c r="I37" s="87"/>
    </row>
  </sheetData>
  <autoFilter ref="A14:J34" xr:uid="{00000000-0009-0000-0000-000000000000}"/>
  <mergeCells count="13">
    <mergeCell ref="C13:C14"/>
    <mergeCell ref="B13:B14"/>
    <mergeCell ref="A13:A14"/>
    <mergeCell ref="A2:B2"/>
    <mergeCell ref="A5:B5"/>
    <mergeCell ref="A9:I9"/>
    <mergeCell ref="A10:I10"/>
    <mergeCell ref="A11:I11"/>
    <mergeCell ref="H13:I13"/>
    <mergeCell ref="G13:G14"/>
    <mergeCell ref="F13:F14"/>
    <mergeCell ref="E13:E14"/>
    <mergeCell ref="D13:D14"/>
  </mergeCells>
  <conditionalFormatting sqref="C16:C20">
    <cfRule type="duplicateValues" dxfId="161" priority="17"/>
  </conditionalFormatting>
  <conditionalFormatting sqref="C16:C20">
    <cfRule type="duplicateValues" dxfId="160" priority="18"/>
  </conditionalFormatting>
  <conditionalFormatting sqref="C23">
    <cfRule type="duplicateValues" dxfId="159" priority="15"/>
  </conditionalFormatting>
  <conditionalFormatting sqref="C23">
    <cfRule type="duplicateValues" dxfId="158" priority="16"/>
  </conditionalFormatting>
  <conditionalFormatting sqref="C24:C26">
    <cfRule type="duplicateValues" dxfId="157" priority="9"/>
  </conditionalFormatting>
  <conditionalFormatting sqref="C24:C26">
    <cfRule type="duplicateValues" dxfId="156" priority="10"/>
  </conditionalFormatting>
  <conditionalFormatting sqref="C27:C30">
    <cfRule type="duplicateValues" dxfId="155" priority="7"/>
  </conditionalFormatting>
  <conditionalFormatting sqref="C27:C30">
    <cfRule type="duplicateValues" dxfId="154" priority="8"/>
  </conditionalFormatting>
  <conditionalFormatting sqref="C31:C34">
    <cfRule type="duplicateValues" dxfId="153" priority="5"/>
  </conditionalFormatting>
  <conditionalFormatting sqref="C31:C34">
    <cfRule type="duplicateValues" dxfId="152" priority="6"/>
  </conditionalFormatting>
  <conditionalFormatting sqref="C21">
    <cfRule type="duplicateValues" dxfId="151" priority="3"/>
  </conditionalFormatting>
  <conditionalFormatting sqref="C21">
    <cfRule type="duplicateValues" dxfId="150" priority="4"/>
  </conditionalFormatting>
  <conditionalFormatting sqref="C22">
    <cfRule type="duplicateValues" dxfId="149" priority="1"/>
  </conditionalFormatting>
  <conditionalFormatting sqref="C22">
    <cfRule type="duplicateValues" dxfId="148" priority="2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zoomScale="60" zoomScaleNormal="60" workbookViewId="0">
      <selection activeCell="A13" sqref="A13"/>
    </sheetView>
  </sheetViews>
  <sheetFormatPr baseColWidth="10" defaultColWidth="11.42578125" defaultRowHeight="12.75" x14ac:dyDescent="0.2"/>
  <cols>
    <col min="1" max="4" width="11.42578125" style="64"/>
    <col min="5" max="5" width="20.140625" style="64" bestFit="1" customWidth="1"/>
    <col min="6" max="6" width="15.7109375" style="64" customWidth="1"/>
    <col min="7" max="7" width="32.85546875" style="87" customWidth="1"/>
    <col min="8" max="15" width="11.42578125" style="64"/>
    <col min="16" max="16" width="21.140625" style="64" customWidth="1"/>
    <col min="17" max="17" width="18.85546875" style="64" customWidth="1"/>
    <col min="18" max="18" width="11.42578125" style="64"/>
    <col min="19" max="19" width="21.28515625" style="64" customWidth="1"/>
    <col min="20" max="16384" width="11.42578125" style="64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248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x14ac:dyDescent="0.2">
      <c r="M8" s="87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</row>
    <row r="9" spans="1:30" ht="15" customHeight="1" x14ac:dyDescent="0.2">
      <c r="A9" s="87"/>
      <c r="B9" s="87"/>
      <c r="C9" s="87"/>
      <c r="D9" s="87"/>
      <c r="E9" s="87"/>
      <c r="F9" s="87"/>
      <c r="H9" s="87"/>
      <c r="I9" s="87"/>
      <c r="J9" s="87"/>
      <c r="K9" s="87"/>
      <c r="L9" s="87"/>
      <c r="M9" s="87"/>
      <c r="N9" s="87"/>
      <c r="O9" s="87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87"/>
    </row>
    <row r="10" spans="1:30" ht="12.75" customHeight="1" x14ac:dyDescent="0.2">
      <c r="A10" s="195"/>
      <c r="B10" s="195"/>
      <c r="C10" s="195"/>
      <c r="D10" s="195"/>
      <c r="E10" s="195"/>
      <c r="F10" s="195"/>
      <c r="G10" s="160"/>
      <c r="H10" s="186" t="s">
        <v>110</v>
      </c>
      <c r="I10" s="186"/>
      <c r="J10" s="187" t="s">
        <v>111</v>
      </c>
      <c r="K10" s="187"/>
      <c r="L10" s="187"/>
      <c r="M10" s="202"/>
      <c r="N10" s="203"/>
      <c r="O10" s="203"/>
      <c r="P10" s="203"/>
      <c r="Q10" s="203"/>
      <c r="R10" s="203"/>
      <c r="S10" s="203"/>
    </row>
    <row r="11" spans="1:30" ht="33.75" x14ac:dyDescent="0.2">
      <c r="A11" s="195"/>
      <c r="B11" s="195"/>
      <c r="C11" s="195"/>
      <c r="D11" s="195"/>
      <c r="E11" s="195"/>
      <c r="F11" s="195"/>
      <c r="G11" s="160"/>
      <c r="H11" s="186"/>
      <c r="I11" s="186"/>
      <c r="J11" s="1" t="s">
        <v>113</v>
      </c>
      <c r="K11" s="188" t="s">
        <v>114</v>
      </c>
      <c r="L11" s="188"/>
      <c r="M11" s="202"/>
      <c r="N11" s="203"/>
      <c r="O11" s="203"/>
      <c r="P11" s="203"/>
      <c r="Q11" s="203"/>
      <c r="R11" s="203"/>
      <c r="S11" s="203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3" t="s">
        <v>493</v>
      </c>
      <c r="Q12" s="143" t="s">
        <v>494</v>
      </c>
      <c r="R12" s="144" t="s">
        <v>112</v>
      </c>
      <c r="S12" s="131" t="s">
        <v>125</v>
      </c>
    </row>
    <row r="13" spans="1:30" ht="24.95" customHeight="1" x14ac:dyDescent="0.2">
      <c r="A13" s="9">
        <v>1</v>
      </c>
      <c r="B13" s="45" t="s">
        <v>249</v>
      </c>
      <c r="C13" s="76">
        <v>47</v>
      </c>
      <c r="D13" s="43" t="s">
        <v>250</v>
      </c>
      <c r="E13" s="171" t="s">
        <v>251</v>
      </c>
      <c r="F13" s="43" t="s">
        <v>252</v>
      </c>
      <c r="G13" s="173" t="s">
        <v>517</v>
      </c>
      <c r="H13" s="72">
        <v>12.5</v>
      </c>
      <c r="I13" s="72">
        <v>12.5</v>
      </c>
      <c r="J13" s="72">
        <v>12.5</v>
      </c>
      <c r="K13" s="72">
        <v>10</v>
      </c>
      <c r="L13" s="72">
        <v>10</v>
      </c>
      <c r="M13" s="71">
        <f>SUM(H13:L13)</f>
        <v>57.5</v>
      </c>
      <c r="N13" s="71">
        <v>57.5</v>
      </c>
      <c r="O13" s="75" t="s">
        <v>130</v>
      </c>
      <c r="P13" s="132">
        <v>20.5</v>
      </c>
      <c r="Q13" s="132" t="s">
        <v>505</v>
      </c>
      <c r="R13" s="129">
        <v>78</v>
      </c>
      <c r="S13" s="137" t="s">
        <v>500</v>
      </c>
    </row>
    <row r="14" spans="1:30" ht="24.95" customHeight="1" x14ac:dyDescent="0.2">
      <c r="A14" s="9">
        <v>2</v>
      </c>
      <c r="B14" s="45" t="s">
        <v>253</v>
      </c>
      <c r="C14" s="76">
        <v>98</v>
      </c>
      <c r="D14" s="43" t="s">
        <v>254</v>
      </c>
      <c r="E14" s="171" t="s">
        <v>255</v>
      </c>
      <c r="F14" s="43" t="s">
        <v>252</v>
      </c>
      <c r="G14" s="173" t="s">
        <v>517</v>
      </c>
      <c r="H14" s="72">
        <v>12.5</v>
      </c>
      <c r="I14" s="72">
        <v>14</v>
      </c>
      <c r="J14" s="72">
        <v>10</v>
      </c>
      <c r="K14" s="72">
        <v>10</v>
      </c>
      <c r="L14" s="72">
        <v>10</v>
      </c>
      <c r="M14" s="71">
        <f>SUM(H14:L14)</f>
        <v>56.5</v>
      </c>
      <c r="N14" s="71">
        <v>56.5</v>
      </c>
      <c r="O14" s="75" t="s">
        <v>130</v>
      </c>
      <c r="P14" s="132">
        <v>20</v>
      </c>
      <c r="Q14" s="132" t="s">
        <v>505</v>
      </c>
      <c r="R14" s="129">
        <v>76.5</v>
      </c>
      <c r="S14" s="137" t="s">
        <v>500</v>
      </c>
    </row>
    <row r="16" spans="1:30" ht="12.6" customHeight="1" x14ac:dyDescent="0.2">
      <c r="A16" s="192" t="s">
        <v>507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20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20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0" ht="15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7"/>
      <c r="R23" s="87"/>
      <c r="S23" s="87"/>
      <c r="T23" s="87"/>
    </row>
    <row r="24" spans="1:20" ht="3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7"/>
      <c r="Q24" s="87"/>
      <c r="R24" s="87"/>
      <c r="S24" s="87"/>
      <c r="T24" s="85" t="s">
        <v>207</v>
      </c>
    </row>
    <row r="25" spans="1:20" ht="15.7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3"/>
      <c r="P25" s="87"/>
      <c r="Q25" s="87"/>
      <c r="R25" s="87"/>
      <c r="S25" s="87"/>
      <c r="T25" s="84">
        <v>44312</v>
      </c>
    </row>
  </sheetData>
  <mergeCells count="10">
    <mergeCell ref="A16:T22"/>
    <mergeCell ref="A2:C2"/>
    <mergeCell ref="A5:P5"/>
    <mergeCell ref="A6:P6"/>
    <mergeCell ref="A7:P7"/>
    <mergeCell ref="A10:F11"/>
    <mergeCell ref="H10:I11"/>
    <mergeCell ref="J10:L10"/>
    <mergeCell ref="K11:L11"/>
    <mergeCell ref="M10:S11"/>
  </mergeCells>
  <conditionalFormatting sqref="O12">
    <cfRule type="cellIs" dxfId="83" priority="4" operator="equal">
      <formula>"NO CUMPLE"</formula>
    </cfRule>
    <cfRule type="cellIs" dxfId="82" priority="5" operator="equal">
      <formula>"CUMPLE"</formula>
    </cfRule>
  </conditionalFormatting>
  <conditionalFormatting sqref="O13:O14">
    <cfRule type="cellIs" dxfId="81" priority="1" operator="equal">
      <formula>"NO CUMPLE"</formula>
    </cfRule>
    <cfRule type="cellIs" dxfId="80" priority="2" operator="equal">
      <formula>"CUMPLE"</formula>
    </cfRule>
  </conditionalFormatting>
  <conditionalFormatting sqref="D13:D14">
    <cfRule type="duplicateValues" dxfId="79" priority="88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7"/>
  <sheetViews>
    <sheetView topLeftCell="A6" zoomScale="70" zoomScaleNormal="70" workbookViewId="0">
      <selection activeCell="A16" sqref="A16"/>
    </sheetView>
  </sheetViews>
  <sheetFormatPr baseColWidth="10" defaultColWidth="11.42578125" defaultRowHeight="12.75" x14ac:dyDescent="0.2"/>
  <cols>
    <col min="1" max="4" width="11.42578125" style="64"/>
    <col min="5" max="5" width="26.85546875" style="64" bestFit="1" customWidth="1"/>
    <col min="6" max="6" width="11.42578125" style="64"/>
    <col min="7" max="7" width="32.140625" style="87" customWidth="1"/>
    <col min="8" max="15" width="11.42578125" style="64"/>
    <col min="16" max="16" width="22.28515625" style="98" customWidth="1"/>
    <col min="17" max="17" width="16" style="64" customWidth="1"/>
    <col min="18" max="18" width="11.42578125" style="64"/>
    <col min="19" max="19" width="48.28515625" style="64" customWidth="1"/>
    <col min="20" max="16384" width="11.42578125" style="64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329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9" spans="1:30" ht="15" x14ac:dyDescent="0.2">
      <c r="A9" s="87"/>
      <c r="B9" s="87"/>
      <c r="C9" s="87"/>
      <c r="D9" s="87"/>
      <c r="E9" s="87"/>
      <c r="F9" s="87"/>
      <c r="H9" s="87"/>
      <c r="I9" s="87"/>
      <c r="J9" s="87"/>
      <c r="K9" s="87"/>
      <c r="L9" s="87"/>
      <c r="M9" s="87"/>
      <c r="N9" s="87"/>
      <c r="O9" s="87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7"/>
    </row>
    <row r="10" spans="1:30" ht="12.75" customHeight="1" x14ac:dyDescent="0.2">
      <c r="A10" s="195"/>
      <c r="B10" s="195"/>
      <c r="C10" s="195"/>
      <c r="D10" s="195"/>
      <c r="E10" s="195"/>
      <c r="F10" s="195"/>
      <c r="G10" s="160"/>
      <c r="H10" s="186" t="s">
        <v>110</v>
      </c>
      <c r="I10" s="186"/>
      <c r="J10" s="187" t="s">
        <v>111</v>
      </c>
      <c r="K10" s="187"/>
      <c r="L10" s="187"/>
      <c r="M10" s="195"/>
      <c r="N10" s="195"/>
      <c r="O10" s="195"/>
      <c r="P10" s="195"/>
      <c r="Q10" s="195"/>
      <c r="R10" s="195"/>
      <c r="S10" s="195"/>
    </row>
    <row r="11" spans="1:30" ht="33.75" x14ac:dyDescent="0.2">
      <c r="A11" s="195"/>
      <c r="B11" s="195"/>
      <c r="C11" s="195"/>
      <c r="D11" s="195"/>
      <c r="E11" s="195"/>
      <c r="F11" s="195"/>
      <c r="G11" s="160"/>
      <c r="H11" s="186"/>
      <c r="I11" s="186"/>
      <c r="J11" s="1" t="s">
        <v>113</v>
      </c>
      <c r="K11" s="188" t="s">
        <v>114</v>
      </c>
      <c r="L11" s="188"/>
      <c r="M11" s="195"/>
      <c r="N11" s="195"/>
      <c r="O11" s="195"/>
      <c r="P11" s="195"/>
      <c r="Q11" s="195"/>
      <c r="R11" s="195"/>
      <c r="S11" s="195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1" t="s">
        <v>493</v>
      </c>
      <c r="Q12" s="141" t="s">
        <v>494</v>
      </c>
      <c r="R12" s="144" t="s">
        <v>112</v>
      </c>
      <c r="S12" s="146" t="s">
        <v>125</v>
      </c>
    </row>
    <row r="13" spans="1:30" ht="24.95" customHeight="1" x14ac:dyDescent="0.2">
      <c r="A13" s="9">
        <v>1</v>
      </c>
      <c r="B13" s="45" t="s">
        <v>337</v>
      </c>
      <c r="C13" s="10">
        <v>62</v>
      </c>
      <c r="D13" s="43" t="s">
        <v>338</v>
      </c>
      <c r="E13" s="174" t="s">
        <v>339</v>
      </c>
      <c r="F13" s="43" t="s">
        <v>333</v>
      </c>
      <c r="G13" s="43" t="s">
        <v>518</v>
      </c>
      <c r="H13" s="69">
        <v>12.5</v>
      </c>
      <c r="I13" s="69">
        <v>14</v>
      </c>
      <c r="J13" s="69">
        <v>14</v>
      </c>
      <c r="K13" s="69">
        <v>10</v>
      </c>
      <c r="L13" s="69">
        <v>12.5</v>
      </c>
      <c r="M13" s="14">
        <f t="shared" ref="M13" si="0">SUM(H13:L13)</f>
        <v>63</v>
      </c>
      <c r="N13" s="14">
        <v>63</v>
      </c>
      <c r="O13" s="77" t="s">
        <v>130</v>
      </c>
      <c r="P13" s="9">
        <v>26</v>
      </c>
      <c r="Q13" s="9" t="s">
        <v>505</v>
      </c>
      <c r="R13" s="129">
        <v>89</v>
      </c>
      <c r="S13" s="137" t="s">
        <v>500</v>
      </c>
    </row>
    <row r="14" spans="1:30" ht="24.95" customHeight="1" x14ac:dyDescent="0.2">
      <c r="A14" s="9">
        <v>2</v>
      </c>
      <c r="B14" s="45" t="s">
        <v>330</v>
      </c>
      <c r="C14" s="10">
        <v>89</v>
      </c>
      <c r="D14" s="43" t="s">
        <v>331</v>
      </c>
      <c r="E14" s="174" t="s">
        <v>332</v>
      </c>
      <c r="F14" s="43" t="s">
        <v>333</v>
      </c>
      <c r="G14" s="43" t="s">
        <v>518</v>
      </c>
      <c r="H14" s="69">
        <v>12.5</v>
      </c>
      <c r="I14" s="69">
        <v>14</v>
      </c>
      <c r="J14" s="69">
        <v>14</v>
      </c>
      <c r="K14" s="69">
        <v>12.5</v>
      </c>
      <c r="L14" s="69">
        <v>14</v>
      </c>
      <c r="M14" s="14">
        <f t="shared" ref="M14" si="1">SUM(H14:L14)</f>
        <v>67</v>
      </c>
      <c r="N14" s="14">
        <v>67</v>
      </c>
      <c r="O14" s="77" t="s">
        <v>130</v>
      </c>
      <c r="P14" s="9">
        <v>20</v>
      </c>
      <c r="Q14" s="9" t="s">
        <v>505</v>
      </c>
      <c r="R14" s="129">
        <v>87</v>
      </c>
      <c r="S14" s="137" t="s">
        <v>500</v>
      </c>
    </row>
    <row r="15" spans="1:30" s="87" customFormat="1" ht="24.95" customHeight="1" x14ac:dyDescent="0.2">
      <c r="A15" s="9">
        <v>3</v>
      </c>
      <c r="B15" s="45" t="s">
        <v>334</v>
      </c>
      <c r="C15" s="10">
        <v>105</v>
      </c>
      <c r="D15" s="43" t="s">
        <v>335</v>
      </c>
      <c r="E15" s="174" t="s">
        <v>336</v>
      </c>
      <c r="F15" s="43" t="s">
        <v>333</v>
      </c>
      <c r="G15" s="43" t="s">
        <v>518</v>
      </c>
      <c r="H15" s="69">
        <v>10</v>
      </c>
      <c r="I15" s="69">
        <v>14</v>
      </c>
      <c r="J15" s="69">
        <v>14</v>
      </c>
      <c r="K15" s="69">
        <v>14</v>
      </c>
      <c r="L15" s="69">
        <v>12.5</v>
      </c>
      <c r="M15" s="14">
        <f t="shared" ref="M15" si="2">SUM(H15:L15)</f>
        <v>64.5</v>
      </c>
      <c r="N15" s="14">
        <v>64.5</v>
      </c>
      <c r="O15" s="77" t="s">
        <v>130</v>
      </c>
      <c r="P15" s="9">
        <v>21.5</v>
      </c>
      <c r="Q15" s="9" t="s">
        <v>505</v>
      </c>
      <c r="R15" s="129">
        <v>86</v>
      </c>
      <c r="S15" s="137" t="s">
        <v>501</v>
      </c>
    </row>
    <row r="16" spans="1:30" ht="24.95" customHeight="1" x14ac:dyDescent="0.2">
      <c r="A16" s="9">
        <v>4</v>
      </c>
      <c r="B16" s="45" t="s">
        <v>340</v>
      </c>
      <c r="C16" s="10">
        <v>62</v>
      </c>
      <c r="D16" s="43" t="s">
        <v>341</v>
      </c>
      <c r="E16" s="174" t="s">
        <v>342</v>
      </c>
      <c r="F16" s="43" t="s">
        <v>333</v>
      </c>
      <c r="G16" s="43" t="s">
        <v>518</v>
      </c>
      <c r="H16" s="69">
        <v>10</v>
      </c>
      <c r="I16" s="69">
        <v>14</v>
      </c>
      <c r="J16" s="69">
        <v>14</v>
      </c>
      <c r="K16" s="69">
        <v>10</v>
      </c>
      <c r="L16" s="69">
        <v>12.5</v>
      </c>
      <c r="M16" s="14">
        <f t="shared" ref="M16" si="3">SUM(H16:L16)</f>
        <v>60.5</v>
      </c>
      <c r="N16" s="14">
        <v>60.5</v>
      </c>
      <c r="O16" s="77" t="s">
        <v>130</v>
      </c>
      <c r="P16" s="33">
        <v>19</v>
      </c>
      <c r="Q16" s="210" t="s">
        <v>495</v>
      </c>
      <c r="R16" s="211"/>
      <c r="S16" s="212"/>
    </row>
    <row r="18" spans="1:20" ht="12.6" customHeight="1" x14ac:dyDescent="0.2">
      <c r="A18" s="192" t="s">
        <v>507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0" ht="12.6" customHeight="1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</row>
    <row r="24" spans="1:20" ht="12.6" customHeight="1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</row>
    <row r="25" spans="1:20" ht="15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7"/>
      <c r="R25" s="87"/>
      <c r="S25" s="87"/>
      <c r="T25" s="87"/>
    </row>
    <row r="26" spans="1:20" ht="30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7"/>
      <c r="Q26" s="87"/>
      <c r="R26" s="87"/>
      <c r="S26" s="87"/>
      <c r="T26" s="85" t="s">
        <v>207</v>
      </c>
    </row>
    <row r="27" spans="1:20" ht="15.7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83"/>
      <c r="P27" s="87"/>
      <c r="Q27" s="87"/>
      <c r="R27" s="87"/>
      <c r="S27" s="87"/>
      <c r="T27" s="84">
        <v>44312</v>
      </c>
    </row>
  </sheetData>
  <mergeCells count="12">
    <mergeCell ref="A18:T24"/>
    <mergeCell ref="Q9:AC9"/>
    <mergeCell ref="M10:S11"/>
    <mergeCell ref="A2:C2"/>
    <mergeCell ref="A5:P5"/>
    <mergeCell ref="A6:P6"/>
    <mergeCell ref="A7:P7"/>
    <mergeCell ref="A10:F11"/>
    <mergeCell ref="H10:I11"/>
    <mergeCell ref="J10:L10"/>
    <mergeCell ref="K11:L11"/>
    <mergeCell ref="Q16:S16"/>
  </mergeCells>
  <conditionalFormatting sqref="O12 O16">
    <cfRule type="cellIs" dxfId="78" priority="13" operator="equal">
      <formula>"NO CUMPLE"</formula>
    </cfRule>
    <cfRule type="cellIs" dxfId="77" priority="14" operator="equal">
      <formula>"CUMPLE"</formula>
    </cfRule>
  </conditionalFormatting>
  <conditionalFormatting sqref="O15">
    <cfRule type="cellIs" dxfId="76" priority="7" operator="equal">
      <formula>"NO CUMPLE"</formula>
    </cfRule>
    <cfRule type="cellIs" dxfId="75" priority="8" operator="equal">
      <formula>"CUMPLE"</formula>
    </cfRule>
  </conditionalFormatting>
  <conditionalFormatting sqref="D15">
    <cfRule type="duplicateValues" dxfId="74" priority="9"/>
  </conditionalFormatting>
  <conditionalFormatting sqref="O14">
    <cfRule type="cellIs" dxfId="73" priority="4" operator="equal">
      <formula>"NO CUMPLE"</formula>
    </cfRule>
    <cfRule type="cellIs" dxfId="72" priority="5" operator="equal">
      <formula>"CUMPLE"</formula>
    </cfRule>
  </conditionalFormatting>
  <conditionalFormatting sqref="D14">
    <cfRule type="duplicateValues" dxfId="71" priority="6"/>
  </conditionalFormatting>
  <conditionalFormatting sqref="O13">
    <cfRule type="cellIs" dxfId="70" priority="1" operator="equal">
      <formula>"NO CUMPLE"</formula>
    </cfRule>
    <cfRule type="cellIs" dxfId="69" priority="2" operator="equal">
      <formula>"CUMPLE"</formula>
    </cfRule>
  </conditionalFormatting>
  <conditionalFormatting sqref="D13">
    <cfRule type="duplicateValues" dxfId="68" priority="3"/>
  </conditionalFormatting>
  <conditionalFormatting sqref="D16">
    <cfRule type="duplicateValues" dxfId="67" priority="10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48"/>
  <sheetViews>
    <sheetView tabSelected="1" topLeftCell="A8" zoomScale="78" zoomScaleNormal="78" workbookViewId="0">
      <selection activeCell="A8" sqref="A8"/>
    </sheetView>
  </sheetViews>
  <sheetFormatPr baseColWidth="10" defaultColWidth="11.42578125" defaultRowHeight="12.75" x14ac:dyDescent="0.2"/>
  <cols>
    <col min="2" max="2" width="18.5703125" customWidth="1"/>
    <col min="5" max="5" width="25.42578125" bestFit="1" customWidth="1"/>
    <col min="7" max="7" width="28" customWidth="1"/>
    <col min="15" max="15" width="16.140625" customWidth="1"/>
    <col min="16" max="16" width="21" customWidth="1"/>
    <col min="17" max="17" width="23.7109375" customWidth="1"/>
    <col min="19" max="19" width="24.42578125" customWidth="1"/>
    <col min="33" max="33" width="51.42578125" customWidth="1"/>
  </cols>
  <sheetData>
    <row r="1" spans="1:30" ht="24" customHeight="1" x14ac:dyDescent="0.25">
      <c r="A1" s="16"/>
      <c r="B1" s="17"/>
      <c r="C1" s="18"/>
      <c r="D1" s="19"/>
      <c r="E1" s="19"/>
      <c r="F1" s="19"/>
      <c r="G1" s="20"/>
      <c r="H1" s="21"/>
      <c r="I1" s="20"/>
      <c r="J1" s="22"/>
      <c r="K1" s="23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20"/>
      <c r="H2" s="21"/>
      <c r="I2" s="20"/>
      <c r="J2" s="22"/>
      <c r="K2" s="23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20"/>
      <c r="H3" s="21"/>
      <c r="I3" s="20"/>
      <c r="J3" s="22"/>
      <c r="K3" s="23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20"/>
      <c r="H4" s="21"/>
      <c r="I4" s="20"/>
      <c r="J4" s="22"/>
      <c r="K4" s="23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24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343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24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25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9" spans="1:30" ht="15" x14ac:dyDescent="0.2">
      <c r="A9" s="87"/>
      <c r="B9" s="87"/>
      <c r="C9" s="87"/>
      <c r="D9" s="87"/>
      <c r="E9" s="87"/>
      <c r="F9" s="87"/>
      <c r="G9" s="87"/>
      <c r="H9" s="88"/>
      <c r="I9" s="88"/>
      <c r="J9" s="88"/>
      <c r="K9" s="88"/>
      <c r="L9" s="88"/>
      <c r="M9" s="88"/>
      <c r="N9" s="88"/>
      <c r="O9" s="88"/>
      <c r="P9" s="134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7"/>
    </row>
    <row r="10" spans="1:30" ht="12.75" customHeight="1" x14ac:dyDescent="0.2">
      <c r="A10" s="196"/>
      <c r="B10" s="197"/>
      <c r="C10" s="197"/>
      <c r="D10" s="197"/>
      <c r="E10" s="197"/>
      <c r="F10" s="197"/>
      <c r="G10" s="198"/>
      <c r="H10" s="186" t="s">
        <v>110</v>
      </c>
      <c r="I10" s="186"/>
      <c r="J10" s="187" t="s">
        <v>111</v>
      </c>
      <c r="K10" s="187"/>
      <c r="L10" s="187"/>
      <c r="M10" s="196"/>
      <c r="N10" s="197"/>
      <c r="O10" s="197"/>
      <c r="P10" s="197"/>
      <c r="Q10" s="197"/>
      <c r="R10" s="197"/>
      <c r="S10" s="198"/>
    </row>
    <row r="11" spans="1:30" ht="33.75" x14ac:dyDescent="0.2">
      <c r="A11" s="199"/>
      <c r="B11" s="200"/>
      <c r="C11" s="200"/>
      <c r="D11" s="200"/>
      <c r="E11" s="200"/>
      <c r="F11" s="200"/>
      <c r="G11" s="201"/>
      <c r="H11" s="186"/>
      <c r="I11" s="186"/>
      <c r="J11" s="1" t="s">
        <v>113</v>
      </c>
      <c r="K11" s="188" t="s">
        <v>114</v>
      </c>
      <c r="L11" s="188"/>
      <c r="M11" s="199"/>
      <c r="N11" s="200"/>
      <c r="O11" s="200"/>
      <c r="P11" s="200"/>
      <c r="Q11" s="200"/>
      <c r="R11" s="200"/>
      <c r="S11" s="201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1" t="s">
        <v>493</v>
      </c>
      <c r="Q12" s="141" t="s">
        <v>496</v>
      </c>
      <c r="R12" s="144" t="s">
        <v>112</v>
      </c>
      <c r="S12" s="146" t="s">
        <v>125</v>
      </c>
    </row>
    <row r="13" spans="1:30" ht="30" customHeight="1" x14ac:dyDescent="0.2">
      <c r="A13" s="54">
        <v>1</v>
      </c>
      <c r="B13" s="45" t="s">
        <v>356</v>
      </c>
      <c r="C13" s="10">
        <v>125</v>
      </c>
      <c r="D13" s="45" t="s">
        <v>357</v>
      </c>
      <c r="E13" s="44" t="s">
        <v>358</v>
      </c>
      <c r="F13" s="45" t="s">
        <v>58</v>
      </c>
      <c r="G13" s="30" t="s">
        <v>59</v>
      </c>
      <c r="H13" s="69">
        <v>12.5</v>
      </c>
      <c r="I13" s="69" t="s">
        <v>129</v>
      </c>
      <c r="J13" s="69">
        <v>14</v>
      </c>
      <c r="K13" s="69">
        <v>14</v>
      </c>
      <c r="L13" s="69" t="s">
        <v>129</v>
      </c>
      <c r="M13" s="14">
        <f t="shared" ref="M13:M37" si="0">SUM(H13:L13)</f>
        <v>40.5</v>
      </c>
      <c r="N13" s="14">
        <v>67.432500000000005</v>
      </c>
      <c r="O13" s="47" t="s">
        <v>130</v>
      </c>
      <c r="P13" s="9">
        <v>28</v>
      </c>
      <c r="Q13" s="9" t="s">
        <v>505</v>
      </c>
      <c r="R13" s="129">
        <v>95.4</v>
      </c>
      <c r="S13" s="9" t="s">
        <v>502</v>
      </c>
    </row>
    <row r="14" spans="1:30" ht="30" customHeight="1" x14ac:dyDescent="0.2">
      <c r="A14" s="53">
        <v>2</v>
      </c>
      <c r="B14" s="43" t="s">
        <v>61</v>
      </c>
      <c r="C14" s="46">
        <v>91</v>
      </c>
      <c r="D14" s="43" t="s">
        <v>62</v>
      </c>
      <c r="E14" s="11" t="s">
        <v>63</v>
      </c>
      <c r="F14" s="43" t="s">
        <v>58</v>
      </c>
      <c r="G14" s="30" t="s">
        <v>59</v>
      </c>
      <c r="H14" s="69">
        <v>12.5</v>
      </c>
      <c r="I14" s="69" t="s">
        <v>129</v>
      </c>
      <c r="J14" s="69">
        <v>14</v>
      </c>
      <c r="K14" s="69">
        <v>14</v>
      </c>
      <c r="L14" s="69" t="s">
        <v>129</v>
      </c>
      <c r="M14" s="15">
        <f t="shared" si="0"/>
        <v>40.5</v>
      </c>
      <c r="N14" s="15">
        <f>M14*1.665</f>
        <v>67.432500000000005</v>
      </c>
      <c r="O14" s="47" t="s">
        <v>130</v>
      </c>
      <c r="P14" s="9">
        <v>27</v>
      </c>
      <c r="Q14" s="9" t="s">
        <v>505</v>
      </c>
      <c r="R14" s="129">
        <v>94.4</v>
      </c>
      <c r="S14" s="9" t="s">
        <v>502</v>
      </c>
    </row>
    <row r="15" spans="1:30" ht="30" customHeight="1" x14ac:dyDescent="0.2">
      <c r="A15" s="54">
        <v>3</v>
      </c>
      <c r="B15" s="43" t="s">
        <v>344</v>
      </c>
      <c r="C15" s="10">
        <v>25</v>
      </c>
      <c r="D15" s="43" t="s">
        <v>345</v>
      </c>
      <c r="E15" s="11" t="s">
        <v>346</v>
      </c>
      <c r="F15" s="43" t="s">
        <v>58</v>
      </c>
      <c r="G15" s="30" t="s">
        <v>59</v>
      </c>
      <c r="H15" s="69">
        <v>14</v>
      </c>
      <c r="I15" s="69" t="s">
        <v>129</v>
      </c>
      <c r="J15" s="69">
        <v>14</v>
      </c>
      <c r="K15" s="69">
        <v>14</v>
      </c>
      <c r="L15" s="69" t="s">
        <v>129</v>
      </c>
      <c r="M15" s="14">
        <f t="shared" si="0"/>
        <v>42</v>
      </c>
      <c r="N15" s="14">
        <v>69.930000000000007</v>
      </c>
      <c r="O15" s="47" t="s">
        <v>130</v>
      </c>
      <c r="P15" s="9">
        <v>24</v>
      </c>
      <c r="Q15" s="9" t="s">
        <v>505</v>
      </c>
      <c r="R15" s="129">
        <v>93.9</v>
      </c>
      <c r="S15" s="9" t="s">
        <v>502</v>
      </c>
    </row>
    <row r="16" spans="1:30" ht="24.95" customHeight="1" x14ac:dyDescent="0.2">
      <c r="A16" s="53">
        <v>4</v>
      </c>
      <c r="B16" s="45" t="s">
        <v>350</v>
      </c>
      <c r="C16" s="10">
        <v>65</v>
      </c>
      <c r="D16" s="43" t="s">
        <v>351</v>
      </c>
      <c r="E16" s="11" t="s">
        <v>352</v>
      </c>
      <c r="F16" s="43" t="s">
        <v>58</v>
      </c>
      <c r="G16" s="30" t="s">
        <v>59</v>
      </c>
      <c r="H16" s="69">
        <v>14</v>
      </c>
      <c r="I16" s="69" t="s">
        <v>129</v>
      </c>
      <c r="J16" s="69">
        <v>14</v>
      </c>
      <c r="K16" s="69">
        <v>14</v>
      </c>
      <c r="L16" s="69" t="s">
        <v>129</v>
      </c>
      <c r="M16" s="14">
        <f t="shared" si="0"/>
        <v>42</v>
      </c>
      <c r="N16" s="14">
        <v>69.930000000000007</v>
      </c>
      <c r="O16" s="47" t="s">
        <v>130</v>
      </c>
      <c r="P16" s="9">
        <v>23.5</v>
      </c>
      <c r="Q16" s="9" t="s">
        <v>505</v>
      </c>
      <c r="R16" s="129">
        <v>93.4</v>
      </c>
      <c r="S16" s="9" t="s">
        <v>502</v>
      </c>
    </row>
    <row r="17" spans="1:19" ht="24.95" customHeight="1" x14ac:dyDescent="0.2">
      <c r="A17" s="54">
        <v>5</v>
      </c>
      <c r="B17" s="45" t="s">
        <v>347</v>
      </c>
      <c r="C17" s="10">
        <v>47</v>
      </c>
      <c r="D17" s="43" t="s">
        <v>348</v>
      </c>
      <c r="E17" s="11" t="s">
        <v>349</v>
      </c>
      <c r="F17" s="43" t="s">
        <v>58</v>
      </c>
      <c r="G17" s="30" t="s">
        <v>59</v>
      </c>
      <c r="H17" s="69">
        <v>14</v>
      </c>
      <c r="I17" s="69" t="s">
        <v>129</v>
      </c>
      <c r="J17" s="69">
        <v>14</v>
      </c>
      <c r="K17" s="69">
        <v>14</v>
      </c>
      <c r="L17" s="69" t="s">
        <v>129</v>
      </c>
      <c r="M17" s="14">
        <f t="shared" si="0"/>
        <v>42</v>
      </c>
      <c r="N17" s="14">
        <v>69.930000000000007</v>
      </c>
      <c r="O17" s="47" t="s">
        <v>130</v>
      </c>
      <c r="P17" s="9">
        <v>23</v>
      </c>
      <c r="Q17" s="9" t="s">
        <v>505</v>
      </c>
      <c r="R17" s="129">
        <v>92.9</v>
      </c>
      <c r="S17" s="9" t="s">
        <v>502</v>
      </c>
    </row>
    <row r="18" spans="1:19" ht="24.95" customHeight="1" x14ac:dyDescent="0.2">
      <c r="A18" s="53">
        <v>6</v>
      </c>
      <c r="B18" s="45" t="s">
        <v>362</v>
      </c>
      <c r="C18" s="10">
        <v>96</v>
      </c>
      <c r="D18" s="43" t="s">
        <v>363</v>
      </c>
      <c r="E18" s="11" t="s">
        <v>364</v>
      </c>
      <c r="F18" s="43" t="s">
        <v>58</v>
      </c>
      <c r="G18" s="30" t="s">
        <v>59</v>
      </c>
      <c r="H18" s="69">
        <v>12.5</v>
      </c>
      <c r="I18" s="69" t="s">
        <v>129</v>
      </c>
      <c r="J18" s="69">
        <v>14</v>
      </c>
      <c r="K18" s="69">
        <v>12.5</v>
      </c>
      <c r="L18" s="69" t="s">
        <v>129</v>
      </c>
      <c r="M18" s="14">
        <f t="shared" si="0"/>
        <v>39</v>
      </c>
      <c r="N18" s="14">
        <v>64.935000000000002</v>
      </c>
      <c r="O18" s="47" t="s">
        <v>130</v>
      </c>
      <c r="P18" s="9">
        <v>26</v>
      </c>
      <c r="Q18" s="9" t="s">
        <v>505</v>
      </c>
      <c r="R18" s="129">
        <v>90.9</v>
      </c>
      <c r="S18" s="9" t="s">
        <v>502</v>
      </c>
    </row>
    <row r="19" spans="1:19" ht="24.95" customHeight="1" x14ac:dyDescent="0.2">
      <c r="A19" s="54">
        <v>7</v>
      </c>
      <c r="B19" s="45" t="s">
        <v>365</v>
      </c>
      <c r="C19" s="10">
        <v>24</v>
      </c>
      <c r="D19" s="43" t="s">
        <v>366</v>
      </c>
      <c r="E19" s="11" t="s">
        <v>367</v>
      </c>
      <c r="F19" s="43" t="s">
        <v>58</v>
      </c>
      <c r="G19" s="30" t="s">
        <v>59</v>
      </c>
      <c r="H19" s="69">
        <v>12.5</v>
      </c>
      <c r="I19" s="69" t="s">
        <v>129</v>
      </c>
      <c r="J19" s="69">
        <v>12.5</v>
      </c>
      <c r="K19" s="69">
        <v>12.5</v>
      </c>
      <c r="L19" s="69" t="s">
        <v>129</v>
      </c>
      <c r="M19" s="14">
        <f t="shared" si="0"/>
        <v>37.5</v>
      </c>
      <c r="N19" s="14">
        <v>62.4375</v>
      </c>
      <c r="O19" s="47" t="s">
        <v>130</v>
      </c>
      <c r="P19" s="9">
        <v>28</v>
      </c>
      <c r="Q19" s="9" t="s">
        <v>505</v>
      </c>
      <c r="R19" s="129">
        <v>90.4</v>
      </c>
      <c r="S19" s="9" t="s">
        <v>502</v>
      </c>
    </row>
    <row r="20" spans="1:19" ht="24.95" customHeight="1" x14ac:dyDescent="0.2">
      <c r="A20" s="53">
        <v>8</v>
      </c>
      <c r="B20" s="45" t="s">
        <v>395</v>
      </c>
      <c r="C20" s="10">
        <v>110</v>
      </c>
      <c r="D20" s="43" t="s">
        <v>396</v>
      </c>
      <c r="E20" s="11" t="s">
        <v>397</v>
      </c>
      <c r="F20" s="43" t="s">
        <v>58</v>
      </c>
      <c r="G20" s="30" t="s">
        <v>59</v>
      </c>
      <c r="H20" s="69">
        <v>10</v>
      </c>
      <c r="I20" s="69" t="s">
        <v>129</v>
      </c>
      <c r="J20" s="69">
        <v>14</v>
      </c>
      <c r="K20" s="69">
        <v>12.5</v>
      </c>
      <c r="L20" s="69" t="s">
        <v>129</v>
      </c>
      <c r="M20" s="14">
        <f t="shared" si="0"/>
        <v>36.5</v>
      </c>
      <c r="N20" s="14">
        <v>60.772500000000001</v>
      </c>
      <c r="O20" s="47" t="s">
        <v>130</v>
      </c>
      <c r="P20" s="9">
        <v>26</v>
      </c>
      <c r="Q20" s="9" t="s">
        <v>505</v>
      </c>
      <c r="R20" s="129">
        <v>86.8</v>
      </c>
      <c r="S20" s="9" t="s">
        <v>502</v>
      </c>
    </row>
    <row r="21" spans="1:19" ht="24.95" customHeight="1" x14ac:dyDescent="0.2">
      <c r="A21" s="54">
        <v>9</v>
      </c>
      <c r="B21" s="45" t="s">
        <v>371</v>
      </c>
      <c r="C21" s="10">
        <v>50</v>
      </c>
      <c r="D21" s="43" t="s">
        <v>372</v>
      </c>
      <c r="E21" s="11" t="s">
        <v>373</v>
      </c>
      <c r="F21" s="43" t="s">
        <v>58</v>
      </c>
      <c r="G21" s="30" t="s">
        <v>59</v>
      </c>
      <c r="H21" s="69">
        <v>12.5</v>
      </c>
      <c r="I21" s="69" t="s">
        <v>129</v>
      </c>
      <c r="J21" s="69">
        <v>12.5</v>
      </c>
      <c r="K21" s="69">
        <v>12.5</v>
      </c>
      <c r="L21" s="69" t="s">
        <v>129</v>
      </c>
      <c r="M21" s="14">
        <f t="shared" si="0"/>
        <v>37.5</v>
      </c>
      <c r="N21" s="14">
        <v>62.4375</v>
      </c>
      <c r="O21" s="47" t="s">
        <v>130</v>
      </c>
      <c r="P21" s="9">
        <v>24</v>
      </c>
      <c r="Q21" s="9" t="s">
        <v>505</v>
      </c>
      <c r="R21" s="129">
        <v>86.4</v>
      </c>
      <c r="S21" s="9" t="s">
        <v>502</v>
      </c>
    </row>
    <row r="22" spans="1:19" ht="24.95" customHeight="1" x14ac:dyDescent="0.2">
      <c r="A22" s="53">
        <v>10</v>
      </c>
      <c r="B22" s="45" t="s">
        <v>392</v>
      </c>
      <c r="C22" s="10">
        <v>102</v>
      </c>
      <c r="D22" s="43" t="s">
        <v>393</v>
      </c>
      <c r="E22" s="11" t="s">
        <v>394</v>
      </c>
      <c r="F22" s="43" t="s">
        <v>58</v>
      </c>
      <c r="G22" s="30" t="s">
        <v>59</v>
      </c>
      <c r="H22" s="69">
        <v>12.5</v>
      </c>
      <c r="I22" s="69" t="s">
        <v>129</v>
      </c>
      <c r="J22" s="69">
        <v>14</v>
      </c>
      <c r="K22" s="69">
        <v>10</v>
      </c>
      <c r="L22" s="69" t="s">
        <v>129</v>
      </c>
      <c r="M22" s="14">
        <f t="shared" si="0"/>
        <v>36.5</v>
      </c>
      <c r="N22" s="14">
        <v>60.772500000000001</v>
      </c>
      <c r="O22" s="47" t="s">
        <v>130</v>
      </c>
      <c r="P22" s="9">
        <v>25</v>
      </c>
      <c r="Q22" s="9" t="s">
        <v>505</v>
      </c>
      <c r="R22" s="129">
        <v>85.8</v>
      </c>
      <c r="S22" s="9" t="s">
        <v>502</v>
      </c>
    </row>
    <row r="23" spans="1:19" ht="24.95" customHeight="1" x14ac:dyDescent="0.2">
      <c r="A23" s="54">
        <v>11</v>
      </c>
      <c r="B23" s="45" t="s">
        <v>386</v>
      </c>
      <c r="C23" s="10">
        <v>46</v>
      </c>
      <c r="D23" s="43" t="s">
        <v>387</v>
      </c>
      <c r="E23" s="11" t="s">
        <v>388</v>
      </c>
      <c r="F23" s="43" t="s">
        <v>58</v>
      </c>
      <c r="G23" s="30" t="s">
        <v>59</v>
      </c>
      <c r="H23" s="69">
        <v>12.5</v>
      </c>
      <c r="I23" s="69" t="s">
        <v>129</v>
      </c>
      <c r="J23" s="69">
        <v>14</v>
      </c>
      <c r="K23" s="69">
        <v>10</v>
      </c>
      <c r="L23" s="69" t="s">
        <v>129</v>
      </c>
      <c r="M23" s="14">
        <f t="shared" si="0"/>
        <v>36.5</v>
      </c>
      <c r="N23" s="14">
        <v>60.772500000000001</v>
      </c>
      <c r="O23" s="47" t="s">
        <v>130</v>
      </c>
      <c r="P23" s="9">
        <v>24</v>
      </c>
      <c r="Q23" s="9" t="s">
        <v>505</v>
      </c>
      <c r="R23" s="129">
        <v>84.8</v>
      </c>
      <c r="S23" s="9" t="s">
        <v>502</v>
      </c>
    </row>
    <row r="24" spans="1:19" ht="24.95" customHeight="1" x14ac:dyDescent="0.2">
      <c r="A24" s="53">
        <v>12</v>
      </c>
      <c r="B24" s="45" t="s">
        <v>389</v>
      </c>
      <c r="C24" s="10">
        <v>48</v>
      </c>
      <c r="D24" s="43" t="s">
        <v>390</v>
      </c>
      <c r="E24" s="11" t="s">
        <v>391</v>
      </c>
      <c r="F24" s="43" t="s">
        <v>58</v>
      </c>
      <c r="G24" s="30" t="s">
        <v>59</v>
      </c>
      <c r="H24" s="69">
        <v>10</v>
      </c>
      <c r="I24" s="69" t="s">
        <v>129</v>
      </c>
      <c r="J24" s="69">
        <v>14</v>
      </c>
      <c r="K24" s="69">
        <v>12.5</v>
      </c>
      <c r="L24" s="69" t="s">
        <v>129</v>
      </c>
      <c r="M24" s="14">
        <f t="shared" si="0"/>
        <v>36.5</v>
      </c>
      <c r="N24" s="14">
        <v>60.772500000000001</v>
      </c>
      <c r="O24" s="47" t="s">
        <v>130</v>
      </c>
      <c r="P24" s="9">
        <v>24</v>
      </c>
      <c r="Q24" s="9" t="s">
        <v>505</v>
      </c>
      <c r="R24" s="129">
        <v>84.8</v>
      </c>
      <c r="S24" s="9" t="s">
        <v>502</v>
      </c>
    </row>
    <row r="25" spans="1:19" ht="24.95" customHeight="1" x14ac:dyDescent="0.2">
      <c r="A25" s="54">
        <v>13</v>
      </c>
      <c r="B25" s="45" t="s">
        <v>368</v>
      </c>
      <c r="C25" s="10">
        <v>26</v>
      </c>
      <c r="D25" s="43" t="s">
        <v>369</v>
      </c>
      <c r="E25" s="11" t="s">
        <v>370</v>
      </c>
      <c r="F25" s="43" t="s">
        <v>58</v>
      </c>
      <c r="G25" s="30" t="s">
        <v>59</v>
      </c>
      <c r="H25" s="69">
        <v>12.5</v>
      </c>
      <c r="I25" s="69" t="s">
        <v>129</v>
      </c>
      <c r="J25" s="69">
        <v>12.5</v>
      </c>
      <c r="K25" s="69">
        <v>12.5</v>
      </c>
      <c r="L25" s="69" t="s">
        <v>129</v>
      </c>
      <c r="M25" s="14">
        <f t="shared" si="0"/>
        <v>37.5</v>
      </c>
      <c r="N25" s="14">
        <v>62.4375</v>
      </c>
      <c r="O25" s="47" t="s">
        <v>130</v>
      </c>
      <c r="P25" s="9">
        <v>22</v>
      </c>
      <c r="Q25" s="9" t="s">
        <v>505</v>
      </c>
      <c r="R25" s="129">
        <v>84.4</v>
      </c>
      <c r="S25" s="9" t="s">
        <v>502</v>
      </c>
    </row>
    <row r="26" spans="1:19" ht="24.95" customHeight="1" x14ac:dyDescent="0.2">
      <c r="A26" s="53">
        <v>14</v>
      </c>
      <c r="B26" s="45" t="s">
        <v>380</v>
      </c>
      <c r="C26" s="10">
        <v>34</v>
      </c>
      <c r="D26" s="43" t="s">
        <v>381</v>
      </c>
      <c r="E26" s="11" t="s">
        <v>382</v>
      </c>
      <c r="F26" s="43" t="s">
        <v>58</v>
      </c>
      <c r="G26" s="30" t="s">
        <v>59</v>
      </c>
      <c r="H26" s="69">
        <v>10</v>
      </c>
      <c r="I26" s="69" t="s">
        <v>129</v>
      </c>
      <c r="J26" s="69">
        <v>14</v>
      </c>
      <c r="K26" s="69">
        <v>12.5</v>
      </c>
      <c r="L26" s="69" t="s">
        <v>129</v>
      </c>
      <c r="M26" s="14">
        <f t="shared" si="0"/>
        <v>36.5</v>
      </c>
      <c r="N26" s="14">
        <v>60.772500000000001</v>
      </c>
      <c r="O26" s="47" t="s">
        <v>130</v>
      </c>
      <c r="P26" s="9">
        <v>22</v>
      </c>
      <c r="Q26" s="9" t="s">
        <v>505</v>
      </c>
      <c r="R26" s="129">
        <v>82.8</v>
      </c>
      <c r="S26" s="9" t="s">
        <v>502</v>
      </c>
    </row>
    <row r="27" spans="1:19" ht="24.95" customHeight="1" x14ac:dyDescent="0.2">
      <c r="A27" s="54">
        <v>15</v>
      </c>
      <c r="B27" s="45" t="s">
        <v>401</v>
      </c>
      <c r="C27" s="10">
        <v>28</v>
      </c>
      <c r="D27" s="43" t="s">
        <v>402</v>
      </c>
      <c r="E27" s="11" t="s">
        <v>403</v>
      </c>
      <c r="F27" s="43" t="s">
        <v>58</v>
      </c>
      <c r="G27" s="30" t="s">
        <v>59</v>
      </c>
      <c r="H27" s="69">
        <v>14</v>
      </c>
      <c r="I27" s="69" t="s">
        <v>129</v>
      </c>
      <c r="J27" s="69">
        <v>10</v>
      </c>
      <c r="K27" s="69">
        <v>10</v>
      </c>
      <c r="L27" s="69" t="s">
        <v>129</v>
      </c>
      <c r="M27" s="14">
        <f t="shared" si="0"/>
        <v>34</v>
      </c>
      <c r="N27" s="14">
        <v>56.61</v>
      </c>
      <c r="O27" s="47" t="s">
        <v>130</v>
      </c>
      <c r="P27" s="9">
        <v>25</v>
      </c>
      <c r="Q27" s="9" t="s">
        <v>505</v>
      </c>
      <c r="R27" s="129">
        <v>81.599999999999994</v>
      </c>
      <c r="S27" s="9" t="s">
        <v>502</v>
      </c>
    </row>
    <row r="28" spans="1:19" ht="24.95" customHeight="1" x14ac:dyDescent="0.2">
      <c r="A28" s="53">
        <v>16</v>
      </c>
      <c r="B28" s="45" t="s">
        <v>377</v>
      </c>
      <c r="C28" s="10">
        <v>30</v>
      </c>
      <c r="D28" s="43" t="s">
        <v>378</v>
      </c>
      <c r="E28" s="11" t="s">
        <v>379</v>
      </c>
      <c r="F28" s="43" t="s">
        <v>58</v>
      </c>
      <c r="G28" s="30" t="s">
        <v>59</v>
      </c>
      <c r="H28" s="69">
        <v>14</v>
      </c>
      <c r="I28" s="69" t="s">
        <v>129</v>
      </c>
      <c r="J28" s="69">
        <v>12.5</v>
      </c>
      <c r="K28" s="69">
        <v>10</v>
      </c>
      <c r="L28" s="69" t="s">
        <v>129</v>
      </c>
      <c r="M28" s="14">
        <f t="shared" si="0"/>
        <v>36.5</v>
      </c>
      <c r="N28" s="14">
        <v>60.772500000000001</v>
      </c>
      <c r="O28" s="47" t="s">
        <v>130</v>
      </c>
      <c r="P28" s="9">
        <v>20.5</v>
      </c>
      <c r="Q28" s="9" t="s">
        <v>505</v>
      </c>
      <c r="R28" s="129">
        <v>81.3</v>
      </c>
      <c r="S28" s="9" t="s">
        <v>502</v>
      </c>
    </row>
    <row r="29" spans="1:19" ht="24.95" customHeight="1" x14ac:dyDescent="0.2">
      <c r="A29" s="54">
        <v>17</v>
      </c>
      <c r="B29" s="45" t="s">
        <v>407</v>
      </c>
      <c r="C29" s="10">
        <v>52</v>
      </c>
      <c r="D29" s="43" t="s">
        <v>408</v>
      </c>
      <c r="E29" s="11" t="s">
        <v>409</v>
      </c>
      <c r="F29" s="43" t="s">
        <v>58</v>
      </c>
      <c r="G29" s="30" t="s">
        <v>59</v>
      </c>
      <c r="H29" s="69">
        <v>10</v>
      </c>
      <c r="I29" s="69" t="s">
        <v>129</v>
      </c>
      <c r="J29" s="69">
        <v>12.5</v>
      </c>
      <c r="K29" s="69">
        <v>10</v>
      </c>
      <c r="L29" s="69" t="s">
        <v>129</v>
      </c>
      <c r="M29" s="14">
        <f t="shared" si="0"/>
        <v>32.5</v>
      </c>
      <c r="N29" s="14">
        <v>54.112500000000004</v>
      </c>
      <c r="O29" s="47" t="s">
        <v>130</v>
      </c>
      <c r="P29" s="9">
        <v>26.7</v>
      </c>
      <c r="Q29" s="9" t="s">
        <v>505</v>
      </c>
      <c r="R29" s="129">
        <v>80.8</v>
      </c>
      <c r="S29" s="9" t="s">
        <v>502</v>
      </c>
    </row>
    <row r="30" spans="1:19" ht="24.95" customHeight="1" x14ac:dyDescent="0.2">
      <c r="A30" s="53">
        <v>18</v>
      </c>
      <c r="B30" s="45" t="s">
        <v>404</v>
      </c>
      <c r="C30" s="10">
        <v>38</v>
      </c>
      <c r="D30" s="43" t="s">
        <v>405</v>
      </c>
      <c r="E30" s="11" t="s">
        <v>406</v>
      </c>
      <c r="F30" s="43" t="s">
        <v>58</v>
      </c>
      <c r="G30" s="30" t="s">
        <v>59</v>
      </c>
      <c r="H30" s="69">
        <v>10</v>
      </c>
      <c r="I30" s="69" t="s">
        <v>129</v>
      </c>
      <c r="J30" s="69">
        <v>12.5</v>
      </c>
      <c r="K30" s="69">
        <v>10</v>
      </c>
      <c r="L30" s="69" t="s">
        <v>129</v>
      </c>
      <c r="M30" s="14">
        <f t="shared" si="0"/>
        <v>32.5</v>
      </c>
      <c r="N30" s="14">
        <v>54.112500000000004</v>
      </c>
      <c r="O30" s="47" t="s">
        <v>130</v>
      </c>
      <c r="P30" s="9">
        <v>26</v>
      </c>
      <c r="Q30" s="9" t="s">
        <v>505</v>
      </c>
      <c r="R30" s="129">
        <v>80.099999999999994</v>
      </c>
      <c r="S30" s="9" t="s">
        <v>502</v>
      </c>
    </row>
    <row r="31" spans="1:19" ht="24.95" customHeight="1" x14ac:dyDescent="0.2">
      <c r="A31" s="54">
        <v>19</v>
      </c>
      <c r="B31" s="45" t="s">
        <v>398</v>
      </c>
      <c r="C31" s="10">
        <v>43</v>
      </c>
      <c r="D31" s="43" t="s">
        <v>399</v>
      </c>
      <c r="E31" s="11" t="s">
        <v>400</v>
      </c>
      <c r="F31" s="43" t="s">
        <v>58</v>
      </c>
      <c r="G31" s="30" t="s">
        <v>59</v>
      </c>
      <c r="H31" s="69">
        <v>10</v>
      </c>
      <c r="I31" s="69" t="s">
        <v>129</v>
      </c>
      <c r="J31" s="69">
        <v>12.5</v>
      </c>
      <c r="K31" s="69">
        <v>12.5</v>
      </c>
      <c r="L31" s="69" t="s">
        <v>129</v>
      </c>
      <c r="M31" s="14">
        <f t="shared" si="0"/>
        <v>35</v>
      </c>
      <c r="N31" s="14">
        <v>58.274999999999999</v>
      </c>
      <c r="O31" s="47" t="s">
        <v>130</v>
      </c>
      <c r="P31" s="9">
        <v>20</v>
      </c>
      <c r="Q31" s="9" t="s">
        <v>505</v>
      </c>
      <c r="R31" s="129">
        <v>78.3</v>
      </c>
      <c r="S31" s="9" t="s">
        <v>502</v>
      </c>
    </row>
    <row r="32" spans="1:19" ht="24.95" customHeight="1" x14ac:dyDescent="0.2">
      <c r="A32" s="53">
        <v>20</v>
      </c>
      <c r="B32" s="45" t="s">
        <v>353</v>
      </c>
      <c r="C32" s="10">
        <v>34</v>
      </c>
      <c r="D32" s="43" t="s">
        <v>354</v>
      </c>
      <c r="E32" s="11" t="s">
        <v>355</v>
      </c>
      <c r="F32" s="43" t="s">
        <v>58</v>
      </c>
      <c r="G32" s="30" t="s">
        <v>59</v>
      </c>
      <c r="H32" s="69">
        <v>12.5</v>
      </c>
      <c r="I32" s="69" t="s">
        <v>129</v>
      </c>
      <c r="J32" s="69">
        <v>14</v>
      </c>
      <c r="K32" s="69">
        <v>14</v>
      </c>
      <c r="L32" s="69" t="s">
        <v>129</v>
      </c>
      <c r="M32" s="14">
        <f t="shared" si="0"/>
        <v>40.5</v>
      </c>
      <c r="N32" s="14">
        <v>67.432500000000005</v>
      </c>
      <c r="O32" s="47" t="s">
        <v>130</v>
      </c>
      <c r="P32" s="9">
        <v>19</v>
      </c>
      <c r="Q32" s="213" t="s">
        <v>495</v>
      </c>
      <c r="R32" s="214"/>
      <c r="S32" s="215"/>
    </row>
    <row r="33" spans="1:30" ht="24.95" customHeight="1" x14ac:dyDescent="0.2">
      <c r="A33" s="54">
        <v>21</v>
      </c>
      <c r="B33" s="45" t="s">
        <v>359</v>
      </c>
      <c r="C33" s="10">
        <v>33</v>
      </c>
      <c r="D33" s="43" t="s">
        <v>360</v>
      </c>
      <c r="E33" s="11" t="s">
        <v>361</v>
      </c>
      <c r="F33" s="43" t="s">
        <v>58</v>
      </c>
      <c r="G33" s="30" t="s">
        <v>59</v>
      </c>
      <c r="H33" s="69">
        <v>12.5</v>
      </c>
      <c r="I33" s="69" t="s">
        <v>129</v>
      </c>
      <c r="J33" s="69">
        <v>14</v>
      </c>
      <c r="K33" s="69">
        <v>12.5</v>
      </c>
      <c r="L33" s="69" t="s">
        <v>129</v>
      </c>
      <c r="M33" s="14">
        <f t="shared" si="0"/>
        <v>39</v>
      </c>
      <c r="N33" s="14">
        <v>64.935000000000002</v>
      </c>
      <c r="O33" s="47" t="s">
        <v>130</v>
      </c>
      <c r="P33" s="9">
        <v>17</v>
      </c>
      <c r="Q33" s="213" t="s">
        <v>495</v>
      </c>
      <c r="R33" s="214"/>
      <c r="S33" s="215"/>
    </row>
    <row r="34" spans="1:30" ht="24.95" customHeight="1" x14ac:dyDescent="0.2">
      <c r="A34" s="53">
        <v>22</v>
      </c>
      <c r="B34" s="45" t="s">
        <v>374</v>
      </c>
      <c r="C34" s="10">
        <v>26</v>
      </c>
      <c r="D34" s="43" t="s">
        <v>375</v>
      </c>
      <c r="E34" s="11" t="s">
        <v>376</v>
      </c>
      <c r="F34" s="43" t="s">
        <v>58</v>
      </c>
      <c r="G34" s="30" t="s">
        <v>59</v>
      </c>
      <c r="H34" s="69">
        <v>14</v>
      </c>
      <c r="I34" s="69" t="s">
        <v>129</v>
      </c>
      <c r="J34" s="69">
        <v>12.5</v>
      </c>
      <c r="K34" s="69">
        <v>10</v>
      </c>
      <c r="L34" s="69" t="s">
        <v>129</v>
      </c>
      <c r="M34" s="14">
        <f t="shared" si="0"/>
        <v>36.5</v>
      </c>
      <c r="N34" s="14">
        <v>60.772500000000001</v>
      </c>
      <c r="O34" s="47" t="s">
        <v>130</v>
      </c>
      <c r="P34" s="9">
        <v>19</v>
      </c>
      <c r="Q34" s="213" t="s">
        <v>495</v>
      </c>
      <c r="R34" s="214"/>
      <c r="S34" s="215"/>
    </row>
    <row r="35" spans="1:30" ht="24.95" customHeight="1" x14ac:dyDescent="0.2">
      <c r="A35" s="54">
        <v>23</v>
      </c>
      <c r="B35" s="45" t="s">
        <v>383</v>
      </c>
      <c r="C35" s="10">
        <v>43</v>
      </c>
      <c r="D35" s="43" t="s">
        <v>384</v>
      </c>
      <c r="E35" s="11" t="s">
        <v>385</v>
      </c>
      <c r="F35" s="43" t="s">
        <v>58</v>
      </c>
      <c r="G35" s="30" t="s">
        <v>59</v>
      </c>
      <c r="H35" s="69">
        <v>12.5</v>
      </c>
      <c r="I35" s="69" t="s">
        <v>129</v>
      </c>
      <c r="J35" s="69">
        <v>10</v>
      </c>
      <c r="K35" s="69">
        <v>14</v>
      </c>
      <c r="L35" s="69" t="s">
        <v>129</v>
      </c>
      <c r="M35" s="14">
        <f t="shared" si="0"/>
        <v>36.5</v>
      </c>
      <c r="N35" s="14">
        <v>60.772500000000001</v>
      </c>
      <c r="O35" s="47" t="s">
        <v>130</v>
      </c>
      <c r="P35" s="9">
        <v>19</v>
      </c>
      <c r="Q35" s="213" t="s">
        <v>495</v>
      </c>
      <c r="R35" s="214"/>
      <c r="S35" s="215"/>
    </row>
    <row r="36" spans="1:30" ht="24.95" customHeight="1" x14ac:dyDescent="0.2">
      <c r="A36" s="53">
        <v>24</v>
      </c>
      <c r="B36" s="45" t="s">
        <v>410</v>
      </c>
      <c r="C36" s="10">
        <v>31</v>
      </c>
      <c r="D36" s="43" t="s">
        <v>411</v>
      </c>
      <c r="E36" s="11" t="s">
        <v>412</v>
      </c>
      <c r="F36" s="43" t="s">
        <v>58</v>
      </c>
      <c r="G36" s="30" t="s">
        <v>59</v>
      </c>
      <c r="H36" s="69">
        <v>10</v>
      </c>
      <c r="I36" s="69" t="s">
        <v>129</v>
      </c>
      <c r="J36" s="69">
        <v>10</v>
      </c>
      <c r="K36" s="69">
        <v>10</v>
      </c>
      <c r="L36" s="69" t="s">
        <v>129</v>
      </c>
      <c r="M36" s="14">
        <f t="shared" si="0"/>
        <v>30</v>
      </c>
      <c r="N36" s="14">
        <v>49.95</v>
      </c>
      <c r="O36" s="47" t="s">
        <v>130</v>
      </c>
      <c r="P36" s="9">
        <v>0</v>
      </c>
      <c r="Q36" s="213" t="s">
        <v>497</v>
      </c>
      <c r="R36" s="214"/>
      <c r="S36" s="215"/>
    </row>
    <row r="37" spans="1:30" ht="24.95" customHeight="1" x14ac:dyDescent="0.2">
      <c r="A37" s="54">
        <v>25</v>
      </c>
      <c r="B37" s="45" t="s">
        <v>413</v>
      </c>
      <c r="C37" s="10">
        <v>37</v>
      </c>
      <c r="D37" s="43" t="s">
        <v>414</v>
      </c>
      <c r="E37" s="11" t="s">
        <v>415</v>
      </c>
      <c r="F37" s="43" t="s">
        <v>58</v>
      </c>
      <c r="G37" s="30" t="s">
        <v>59</v>
      </c>
      <c r="H37" s="69">
        <v>10</v>
      </c>
      <c r="I37" s="69" t="s">
        <v>129</v>
      </c>
      <c r="J37" s="69">
        <v>10</v>
      </c>
      <c r="K37" s="69">
        <v>10</v>
      </c>
      <c r="L37" s="69" t="s">
        <v>129</v>
      </c>
      <c r="M37" s="14">
        <f t="shared" si="0"/>
        <v>30</v>
      </c>
      <c r="N37" s="14">
        <v>49.95</v>
      </c>
      <c r="O37" s="47" t="s">
        <v>130</v>
      </c>
      <c r="P37" s="9">
        <v>16</v>
      </c>
      <c r="Q37" s="213" t="s">
        <v>495</v>
      </c>
      <c r="R37" s="214"/>
      <c r="S37" s="215"/>
    </row>
    <row r="39" spans="1:30" ht="12.6" customHeight="1" x14ac:dyDescent="0.2">
      <c r="A39" s="192" t="s">
        <v>507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0" ht="12.6" customHeight="1" x14ac:dyDescent="0.2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1:30" ht="12.6" customHeight="1" x14ac:dyDescent="0.2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</row>
    <row r="42" spans="1:30" ht="12.6" customHeight="1" x14ac:dyDescent="0.2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</row>
    <row r="43" spans="1:30" ht="12.6" customHeight="1" x14ac:dyDescent="0.2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0" ht="12.6" customHeight="1" x14ac:dyDescent="0.2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ht="12.6" customHeigh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ht="15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ht="15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7"/>
      <c r="P47" s="87"/>
      <c r="Q47" s="87"/>
      <c r="R47" s="87"/>
      <c r="S47" s="85" t="s">
        <v>207</v>
      </c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0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83"/>
      <c r="O48" s="87"/>
      <c r="P48" s="87"/>
      <c r="Q48" s="87"/>
      <c r="R48" s="87"/>
      <c r="S48" s="84">
        <v>44312</v>
      </c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</sheetData>
  <sortState xmlns:xlrd2="http://schemas.microsoft.com/office/spreadsheetml/2017/richdata2" ref="A13:S37">
    <sortCondition descending="1" ref="R13:R37"/>
  </sortState>
  <mergeCells count="17">
    <mergeCell ref="Q37:S37"/>
    <mergeCell ref="Q36:S36"/>
    <mergeCell ref="A39:S45"/>
    <mergeCell ref="Q9:AC9"/>
    <mergeCell ref="M10:S11"/>
    <mergeCell ref="A2:C2"/>
    <mergeCell ref="A5:O5"/>
    <mergeCell ref="A6:O6"/>
    <mergeCell ref="A7:O7"/>
    <mergeCell ref="A10:G11"/>
    <mergeCell ref="H10:I11"/>
    <mergeCell ref="J10:L10"/>
    <mergeCell ref="K11:L11"/>
    <mergeCell ref="Q32:S32"/>
    <mergeCell ref="Q33:S33"/>
    <mergeCell ref="Q34:S34"/>
    <mergeCell ref="Q35:S35"/>
  </mergeCells>
  <conditionalFormatting sqref="O12">
    <cfRule type="cellIs" dxfId="66" priority="30" operator="equal">
      <formula>"NO CUMPLE"</formula>
    </cfRule>
    <cfRule type="cellIs" dxfId="65" priority="31" operator="equal">
      <formula>"CUMPLE"</formula>
    </cfRule>
  </conditionalFormatting>
  <conditionalFormatting sqref="F13:F15">
    <cfRule type="uniqueValues" dxfId="64" priority="19"/>
  </conditionalFormatting>
  <conditionalFormatting sqref="D13:D15">
    <cfRule type="duplicateValues" dxfId="63" priority="17"/>
  </conditionalFormatting>
  <conditionalFormatting sqref="D13:D15">
    <cfRule type="duplicateValues" dxfId="62" priority="18"/>
  </conditionalFormatting>
  <conditionalFormatting sqref="O13:O15">
    <cfRule type="cellIs" dxfId="61" priority="15" operator="equal">
      <formula>"NO CUMPLE"</formula>
    </cfRule>
    <cfRule type="cellIs" dxfId="60" priority="16" operator="equal">
      <formula>"CUMPLE"</formula>
    </cfRule>
  </conditionalFormatting>
  <conditionalFormatting sqref="D16:D21">
    <cfRule type="duplicateValues" dxfId="59" priority="14"/>
  </conditionalFormatting>
  <conditionalFormatting sqref="O16 O18 O20:O21">
    <cfRule type="cellIs" dxfId="58" priority="12" operator="equal">
      <formula>"NO CUMPLE"</formula>
    </cfRule>
    <cfRule type="cellIs" dxfId="57" priority="13" operator="equal">
      <formula>"CUMPLE"</formula>
    </cfRule>
  </conditionalFormatting>
  <conditionalFormatting sqref="O22:O23 O25:O26 O28:O37">
    <cfRule type="cellIs" dxfId="56" priority="9" operator="equal">
      <formula>"NO CUMPLE"</formula>
    </cfRule>
    <cfRule type="cellIs" dxfId="55" priority="10" operator="equal">
      <formula>"CUMPLE"</formula>
    </cfRule>
  </conditionalFormatting>
  <conditionalFormatting sqref="D22:D37">
    <cfRule type="duplicateValues" dxfId="54" priority="98"/>
  </conditionalFormatting>
  <conditionalFormatting sqref="O17">
    <cfRule type="cellIs" dxfId="53" priority="7" operator="equal">
      <formula>"NO CUMPLE"</formula>
    </cfRule>
    <cfRule type="cellIs" dxfId="52" priority="8" operator="equal">
      <formula>"CUMPLE"</formula>
    </cfRule>
  </conditionalFormatting>
  <conditionalFormatting sqref="O19">
    <cfRule type="cellIs" dxfId="51" priority="5" operator="equal">
      <formula>"NO CUMPLE"</formula>
    </cfRule>
    <cfRule type="cellIs" dxfId="50" priority="6" operator="equal">
      <formula>"CUMPLE"</formula>
    </cfRule>
  </conditionalFormatting>
  <conditionalFormatting sqref="O24">
    <cfRule type="cellIs" dxfId="49" priority="3" operator="equal">
      <formula>"NO CUMPLE"</formula>
    </cfRule>
    <cfRule type="cellIs" dxfId="48" priority="4" operator="equal">
      <formula>"CUMPLE"</formula>
    </cfRule>
  </conditionalFormatting>
  <conditionalFormatting sqref="O27">
    <cfRule type="cellIs" dxfId="47" priority="1" operator="equal">
      <formula>"NO CUMPLE"</formula>
    </cfRule>
    <cfRule type="cellIs" dxfId="46" priority="2" operator="equal">
      <formula>"CUMPLE"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8"/>
  <sheetViews>
    <sheetView topLeftCell="A6" zoomScale="60" zoomScaleNormal="60" workbookViewId="0">
      <selection activeCell="A19" sqref="A19"/>
    </sheetView>
  </sheetViews>
  <sheetFormatPr baseColWidth="10" defaultColWidth="11.42578125" defaultRowHeight="12.75" x14ac:dyDescent="0.2"/>
  <cols>
    <col min="5" max="5" width="27" customWidth="1"/>
    <col min="6" max="6" width="15.42578125" style="51" customWidth="1"/>
    <col min="7" max="7" width="17.5703125" customWidth="1"/>
    <col min="8" max="15" width="11.42578125" customWidth="1"/>
    <col min="16" max="16" width="25.42578125" customWidth="1"/>
    <col min="17" max="17" width="20.5703125" customWidth="1"/>
    <col min="18" max="18" width="11.42578125" customWidth="1"/>
    <col min="19" max="19" width="66.140625" customWidth="1"/>
    <col min="20" max="28" width="11.42578125" customWidth="1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256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9" spans="1:30" ht="15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7"/>
    </row>
    <row r="10" spans="1:30" ht="12.75" customHeight="1" x14ac:dyDescent="0.2">
      <c r="A10" s="195"/>
      <c r="B10" s="195"/>
      <c r="C10" s="195"/>
      <c r="D10" s="195"/>
      <c r="E10" s="195"/>
      <c r="F10" s="195"/>
      <c r="G10" s="195"/>
      <c r="H10" s="186" t="s">
        <v>110</v>
      </c>
      <c r="I10" s="186"/>
      <c r="J10" s="187" t="s">
        <v>111</v>
      </c>
      <c r="K10" s="187"/>
      <c r="L10" s="187"/>
      <c r="M10" s="202"/>
      <c r="N10" s="203"/>
      <c r="O10" s="203"/>
      <c r="P10" s="203"/>
      <c r="Q10" s="203"/>
      <c r="R10" s="203"/>
      <c r="S10" s="203"/>
    </row>
    <row r="11" spans="1:30" ht="33.75" x14ac:dyDescent="0.2">
      <c r="A11" s="195"/>
      <c r="B11" s="195"/>
      <c r="C11" s="195"/>
      <c r="D11" s="195"/>
      <c r="E11" s="195"/>
      <c r="F11" s="195"/>
      <c r="G11" s="195"/>
      <c r="H11" s="186"/>
      <c r="I11" s="186"/>
      <c r="J11" s="1" t="s">
        <v>113</v>
      </c>
      <c r="K11" s="188" t="s">
        <v>114</v>
      </c>
      <c r="L11" s="188"/>
      <c r="M11" s="202"/>
      <c r="N11" s="203"/>
      <c r="O11" s="203"/>
      <c r="P11" s="203"/>
      <c r="Q11" s="203"/>
      <c r="R11" s="203"/>
      <c r="S11" s="203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1" t="s">
        <v>493</v>
      </c>
      <c r="Q12" s="143" t="s">
        <v>494</v>
      </c>
      <c r="R12" s="144" t="s">
        <v>112</v>
      </c>
      <c r="S12" s="151" t="s">
        <v>125</v>
      </c>
    </row>
    <row r="13" spans="1:30" ht="24.95" customHeight="1" x14ac:dyDescent="0.2">
      <c r="A13" s="9">
        <v>1</v>
      </c>
      <c r="B13" s="45" t="s">
        <v>266</v>
      </c>
      <c r="C13" s="10">
        <v>34</v>
      </c>
      <c r="D13" s="45" t="s">
        <v>267</v>
      </c>
      <c r="E13" s="44" t="s">
        <v>268</v>
      </c>
      <c r="F13" s="45" t="s">
        <v>73</v>
      </c>
      <c r="G13" s="50" t="s">
        <v>74</v>
      </c>
      <c r="H13" s="69">
        <v>12.5</v>
      </c>
      <c r="I13" s="69" t="s">
        <v>129</v>
      </c>
      <c r="J13" s="69">
        <v>14</v>
      </c>
      <c r="K13" s="69">
        <v>12.5</v>
      </c>
      <c r="L13" s="69" t="s">
        <v>129</v>
      </c>
      <c r="M13" s="14">
        <f t="shared" ref="M13:M37" si="0">SUM(H13:L13)</f>
        <v>39</v>
      </c>
      <c r="N13" s="14">
        <v>65.13</v>
      </c>
      <c r="O13" s="47" t="s">
        <v>130</v>
      </c>
      <c r="P13" s="9">
        <v>28</v>
      </c>
      <c r="Q13" s="9" t="s">
        <v>505</v>
      </c>
      <c r="R13" s="129">
        <v>93.1</v>
      </c>
      <c r="S13" s="155" t="s">
        <v>502</v>
      </c>
    </row>
    <row r="14" spans="1:30" ht="24.95" customHeight="1" x14ac:dyDescent="0.2">
      <c r="A14" s="9">
        <v>2</v>
      </c>
      <c r="B14" s="45" t="s">
        <v>257</v>
      </c>
      <c r="C14" s="10">
        <v>30</v>
      </c>
      <c r="D14" s="45" t="s">
        <v>258</v>
      </c>
      <c r="E14" s="44" t="s">
        <v>259</v>
      </c>
      <c r="F14" s="45" t="s">
        <v>73</v>
      </c>
      <c r="G14" s="50" t="s">
        <v>74</v>
      </c>
      <c r="H14" s="69">
        <v>14</v>
      </c>
      <c r="I14" s="69" t="s">
        <v>129</v>
      </c>
      <c r="J14" s="69">
        <v>14</v>
      </c>
      <c r="K14" s="69">
        <v>12.5</v>
      </c>
      <c r="L14" s="69" t="s">
        <v>129</v>
      </c>
      <c r="M14" s="14">
        <f t="shared" si="0"/>
        <v>40.5</v>
      </c>
      <c r="N14" s="14">
        <v>67.634999999999991</v>
      </c>
      <c r="O14" s="47" t="s">
        <v>130</v>
      </c>
      <c r="P14" s="9">
        <v>24.75</v>
      </c>
      <c r="Q14" s="9" t="s">
        <v>505</v>
      </c>
      <c r="R14" s="129">
        <v>92.4</v>
      </c>
      <c r="S14" s="155" t="s">
        <v>502</v>
      </c>
    </row>
    <row r="15" spans="1:30" ht="24.95" customHeight="1" x14ac:dyDescent="0.2">
      <c r="A15" s="9">
        <v>3</v>
      </c>
      <c r="B15" s="45" t="s">
        <v>320</v>
      </c>
      <c r="C15" s="10">
        <v>77</v>
      </c>
      <c r="D15" s="152" t="s">
        <v>84</v>
      </c>
      <c r="E15" s="153" t="s">
        <v>85</v>
      </c>
      <c r="F15" s="45" t="s">
        <v>73</v>
      </c>
      <c r="G15" s="50" t="s">
        <v>74</v>
      </c>
      <c r="H15" s="69">
        <v>14</v>
      </c>
      <c r="I15" s="69" t="s">
        <v>129</v>
      </c>
      <c r="J15" s="69">
        <v>14</v>
      </c>
      <c r="K15" s="69">
        <v>14</v>
      </c>
      <c r="L15" s="69" t="s">
        <v>129</v>
      </c>
      <c r="M15" s="14">
        <f t="shared" si="0"/>
        <v>42</v>
      </c>
      <c r="N15" s="14">
        <v>70.099999999999994</v>
      </c>
      <c r="O15" s="47" t="s">
        <v>130</v>
      </c>
      <c r="P15" s="9">
        <v>21.5</v>
      </c>
      <c r="Q15" s="9" t="s">
        <v>505</v>
      </c>
      <c r="R15" s="129">
        <v>91.6</v>
      </c>
      <c r="S15" s="155" t="s">
        <v>502</v>
      </c>
    </row>
    <row r="16" spans="1:30" ht="24.95" customHeight="1" x14ac:dyDescent="0.2">
      <c r="A16" s="9">
        <v>4</v>
      </c>
      <c r="B16" s="50" t="s">
        <v>79</v>
      </c>
      <c r="C16" s="46">
        <v>30</v>
      </c>
      <c r="D16" s="50" t="s">
        <v>80</v>
      </c>
      <c r="E16" s="48" t="s">
        <v>81</v>
      </c>
      <c r="F16" s="50" t="s">
        <v>73</v>
      </c>
      <c r="G16" s="50" t="s">
        <v>74</v>
      </c>
      <c r="H16" s="69">
        <v>10</v>
      </c>
      <c r="I16" s="69" t="s">
        <v>129</v>
      </c>
      <c r="J16" s="69">
        <v>14</v>
      </c>
      <c r="K16" s="69">
        <v>14</v>
      </c>
      <c r="L16" s="69" t="s">
        <v>129</v>
      </c>
      <c r="M16" s="15">
        <f t="shared" si="0"/>
        <v>38</v>
      </c>
      <c r="N16" s="14">
        <f>M16*1.67</f>
        <v>63.459999999999994</v>
      </c>
      <c r="O16" s="47" t="s">
        <v>130</v>
      </c>
      <c r="P16" s="9">
        <v>28</v>
      </c>
      <c r="Q16" s="9" t="s">
        <v>505</v>
      </c>
      <c r="R16" s="129">
        <v>91.5</v>
      </c>
      <c r="S16" s="155" t="s">
        <v>502</v>
      </c>
    </row>
    <row r="17" spans="1:19" ht="24.95" customHeight="1" x14ac:dyDescent="0.2">
      <c r="A17" s="9">
        <v>5</v>
      </c>
      <c r="B17" s="45" t="s">
        <v>281</v>
      </c>
      <c r="C17" s="10">
        <v>36</v>
      </c>
      <c r="D17" s="43" t="s">
        <v>282</v>
      </c>
      <c r="E17" s="11" t="s">
        <v>283</v>
      </c>
      <c r="F17" s="43" t="s">
        <v>73</v>
      </c>
      <c r="G17" s="50" t="s">
        <v>74</v>
      </c>
      <c r="H17" s="69">
        <v>10</v>
      </c>
      <c r="I17" s="69" t="s">
        <v>129</v>
      </c>
      <c r="J17" s="69">
        <v>14</v>
      </c>
      <c r="K17" s="69">
        <v>12.5</v>
      </c>
      <c r="L17" s="69" t="s">
        <v>129</v>
      </c>
      <c r="M17" s="14">
        <f t="shared" si="0"/>
        <v>36.5</v>
      </c>
      <c r="N17" s="14">
        <v>60.954999999999998</v>
      </c>
      <c r="O17" s="47" t="s">
        <v>130</v>
      </c>
      <c r="P17" s="9">
        <v>28</v>
      </c>
      <c r="Q17" s="9" t="s">
        <v>505</v>
      </c>
      <c r="R17" s="129">
        <v>89</v>
      </c>
      <c r="S17" s="155" t="s">
        <v>502</v>
      </c>
    </row>
    <row r="18" spans="1:19" ht="24.95" customHeight="1" x14ac:dyDescent="0.2">
      <c r="A18" s="9">
        <v>6</v>
      </c>
      <c r="B18" s="45" t="s">
        <v>263</v>
      </c>
      <c r="C18" s="10">
        <v>26</v>
      </c>
      <c r="D18" s="43" t="s">
        <v>264</v>
      </c>
      <c r="E18" s="11" t="s">
        <v>265</v>
      </c>
      <c r="F18" s="43" t="s">
        <v>73</v>
      </c>
      <c r="G18" s="50" t="s">
        <v>74</v>
      </c>
      <c r="H18" s="69">
        <v>12.5</v>
      </c>
      <c r="I18" s="69" t="s">
        <v>129</v>
      </c>
      <c r="J18" s="69">
        <v>14</v>
      </c>
      <c r="K18" s="69">
        <v>12.5</v>
      </c>
      <c r="L18" s="69" t="s">
        <v>129</v>
      </c>
      <c r="M18" s="14">
        <f t="shared" si="0"/>
        <v>39</v>
      </c>
      <c r="N18" s="14">
        <v>65.13</v>
      </c>
      <c r="O18" s="47" t="s">
        <v>130</v>
      </c>
      <c r="P18" s="9">
        <v>23.75</v>
      </c>
      <c r="Q18" s="9" t="s">
        <v>505</v>
      </c>
      <c r="R18" s="129">
        <v>88.9</v>
      </c>
      <c r="S18" s="155" t="s">
        <v>502</v>
      </c>
    </row>
    <row r="19" spans="1:19" ht="24.95" customHeight="1" x14ac:dyDescent="0.2">
      <c r="A19" s="9">
        <v>7</v>
      </c>
      <c r="B19" s="45" t="s">
        <v>260</v>
      </c>
      <c r="C19" s="10">
        <v>36</v>
      </c>
      <c r="D19" s="43" t="s">
        <v>261</v>
      </c>
      <c r="E19" s="11" t="s">
        <v>262</v>
      </c>
      <c r="F19" s="43" t="s">
        <v>73</v>
      </c>
      <c r="G19" s="50" t="s">
        <v>74</v>
      </c>
      <c r="H19" s="69">
        <v>14</v>
      </c>
      <c r="I19" s="69" t="s">
        <v>129</v>
      </c>
      <c r="J19" s="69">
        <v>14</v>
      </c>
      <c r="K19" s="69">
        <v>12.5</v>
      </c>
      <c r="L19" s="69" t="s">
        <v>129</v>
      </c>
      <c r="M19" s="14">
        <f t="shared" si="0"/>
        <v>40.5</v>
      </c>
      <c r="N19" s="14">
        <v>67.634999999999991</v>
      </c>
      <c r="O19" s="47" t="s">
        <v>130</v>
      </c>
      <c r="P19" s="9">
        <v>20.5</v>
      </c>
      <c r="Q19" s="9" t="s">
        <v>505</v>
      </c>
      <c r="R19" s="129">
        <v>88.1</v>
      </c>
      <c r="S19" s="155" t="s">
        <v>502</v>
      </c>
    </row>
    <row r="20" spans="1:19" ht="24.95" customHeight="1" x14ac:dyDescent="0.2">
      <c r="A20" s="9">
        <v>8</v>
      </c>
      <c r="B20" s="45" t="s">
        <v>290</v>
      </c>
      <c r="C20" s="10">
        <v>33</v>
      </c>
      <c r="D20" s="43" t="s">
        <v>291</v>
      </c>
      <c r="E20" s="11" t="s">
        <v>292</v>
      </c>
      <c r="F20" s="43" t="s">
        <v>73</v>
      </c>
      <c r="G20" s="50" t="s">
        <v>74</v>
      </c>
      <c r="H20" s="69">
        <v>10</v>
      </c>
      <c r="I20" s="69" t="s">
        <v>129</v>
      </c>
      <c r="J20" s="69">
        <v>12.5</v>
      </c>
      <c r="K20" s="69">
        <v>12.5</v>
      </c>
      <c r="L20" s="69" t="s">
        <v>129</v>
      </c>
      <c r="M20" s="14">
        <f t="shared" si="0"/>
        <v>35</v>
      </c>
      <c r="N20" s="14">
        <v>58.449999999999996</v>
      </c>
      <c r="O20" s="47" t="s">
        <v>130</v>
      </c>
      <c r="P20" s="9">
        <v>28.25</v>
      </c>
      <c r="Q20" s="9" t="s">
        <v>505</v>
      </c>
      <c r="R20" s="129">
        <v>86.7</v>
      </c>
      <c r="S20" s="155" t="s">
        <v>502</v>
      </c>
    </row>
    <row r="21" spans="1:19" ht="24.95" customHeight="1" x14ac:dyDescent="0.2">
      <c r="A21" s="9">
        <v>9</v>
      </c>
      <c r="B21" s="45" t="s">
        <v>284</v>
      </c>
      <c r="C21" s="10">
        <v>39</v>
      </c>
      <c r="D21" s="43" t="s">
        <v>285</v>
      </c>
      <c r="E21" s="11" t="s">
        <v>286</v>
      </c>
      <c r="F21" s="43" t="s">
        <v>73</v>
      </c>
      <c r="G21" s="50" t="s">
        <v>74</v>
      </c>
      <c r="H21" s="69">
        <v>10</v>
      </c>
      <c r="I21" s="69" t="s">
        <v>129</v>
      </c>
      <c r="J21" s="69">
        <v>14</v>
      </c>
      <c r="K21" s="69">
        <v>12.5</v>
      </c>
      <c r="L21" s="69" t="s">
        <v>129</v>
      </c>
      <c r="M21" s="14">
        <f t="shared" si="0"/>
        <v>36.5</v>
      </c>
      <c r="N21" s="14">
        <v>60.954999999999998</v>
      </c>
      <c r="O21" s="47" t="s">
        <v>130</v>
      </c>
      <c r="P21" s="9">
        <v>25</v>
      </c>
      <c r="Q21" s="9" t="s">
        <v>505</v>
      </c>
      <c r="R21" s="129">
        <v>86</v>
      </c>
      <c r="S21" s="155" t="s">
        <v>502</v>
      </c>
    </row>
    <row r="22" spans="1:19" ht="24.95" customHeight="1" x14ac:dyDescent="0.2">
      <c r="A22" s="9">
        <v>10</v>
      </c>
      <c r="B22" s="45" t="s">
        <v>272</v>
      </c>
      <c r="C22" s="10">
        <v>21</v>
      </c>
      <c r="D22" s="43" t="s">
        <v>273</v>
      </c>
      <c r="E22" s="11" t="s">
        <v>274</v>
      </c>
      <c r="F22" s="43" t="s">
        <v>73</v>
      </c>
      <c r="G22" s="50" t="s">
        <v>74</v>
      </c>
      <c r="H22" s="69">
        <v>10</v>
      </c>
      <c r="I22" s="69" t="s">
        <v>129</v>
      </c>
      <c r="J22" s="69">
        <v>14</v>
      </c>
      <c r="K22" s="69">
        <v>14</v>
      </c>
      <c r="L22" s="69" t="s">
        <v>129</v>
      </c>
      <c r="M22" s="14">
        <f t="shared" si="0"/>
        <v>38</v>
      </c>
      <c r="N22" s="14">
        <v>63.459999999999994</v>
      </c>
      <c r="O22" s="47" t="s">
        <v>130</v>
      </c>
      <c r="P22" s="9">
        <v>20</v>
      </c>
      <c r="Q22" s="9" t="s">
        <v>505</v>
      </c>
      <c r="R22" s="129">
        <v>83.5</v>
      </c>
      <c r="S22" s="155" t="s">
        <v>502</v>
      </c>
    </row>
    <row r="23" spans="1:19" ht="24.95" customHeight="1" x14ac:dyDescent="0.2">
      <c r="A23" s="9">
        <v>11</v>
      </c>
      <c r="B23" s="45" t="s">
        <v>287</v>
      </c>
      <c r="C23" s="10">
        <v>40</v>
      </c>
      <c r="D23" s="43" t="s">
        <v>288</v>
      </c>
      <c r="E23" s="11" t="s">
        <v>289</v>
      </c>
      <c r="F23" s="43" t="s">
        <v>73</v>
      </c>
      <c r="G23" s="50" t="s">
        <v>74</v>
      </c>
      <c r="H23" s="69">
        <v>14</v>
      </c>
      <c r="I23" s="69" t="s">
        <v>129</v>
      </c>
      <c r="J23" s="69">
        <v>12.5</v>
      </c>
      <c r="K23" s="69">
        <v>10</v>
      </c>
      <c r="L23" s="69" t="s">
        <v>129</v>
      </c>
      <c r="M23" s="14">
        <f t="shared" si="0"/>
        <v>36.5</v>
      </c>
      <c r="N23" s="14">
        <v>60.954999999999998</v>
      </c>
      <c r="O23" s="47" t="s">
        <v>130</v>
      </c>
      <c r="P23" s="9">
        <v>20</v>
      </c>
      <c r="Q23" s="9" t="s">
        <v>505</v>
      </c>
      <c r="R23" s="129">
        <v>81</v>
      </c>
      <c r="S23" s="155" t="s">
        <v>502</v>
      </c>
    </row>
    <row r="24" spans="1:19" ht="24.95" customHeight="1" x14ac:dyDescent="0.2">
      <c r="A24" s="9">
        <v>12</v>
      </c>
      <c r="B24" s="45" t="s">
        <v>308</v>
      </c>
      <c r="C24" s="10">
        <v>32</v>
      </c>
      <c r="D24" s="43" t="s">
        <v>309</v>
      </c>
      <c r="E24" s="11" t="s">
        <v>310</v>
      </c>
      <c r="F24" s="43" t="s">
        <v>73</v>
      </c>
      <c r="G24" s="50" t="s">
        <v>74</v>
      </c>
      <c r="H24" s="69">
        <v>10</v>
      </c>
      <c r="I24" s="69" t="s">
        <v>129</v>
      </c>
      <c r="J24" s="69">
        <v>12.5</v>
      </c>
      <c r="K24" s="69">
        <v>10</v>
      </c>
      <c r="L24" s="69" t="s">
        <v>129</v>
      </c>
      <c r="M24" s="14">
        <f t="shared" si="0"/>
        <v>32.5</v>
      </c>
      <c r="N24" s="14">
        <v>54.274999999999999</v>
      </c>
      <c r="O24" s="47" t="s">
        <v>130</v>
      </c>
      <c r="P24" s="9">
        <v>26.5</v>
      </c>
      <c r="Q24" s="9" t="s">
        <v>505</v>
      </c>
      <c r="R24" s="129">
        <v>80.8</v>
      </c>
      <c r="S24" s="155" t="s">
        <v>502</v>
      </c>
    </row>
    <row r="25" spans="1:19" ht="24.95" customHeight="1" x14ac:dyDescent="0.2">
      <c r="A25" s="9">
        <v>13</v>
      </c>
      <c r="B25" s="50" t="s">
        <v>70</v>
      </c>
      <c r="C25" s="46">
        <v>33</v>
      </c>
      <c r="D25" s="49" t="s">
        <v>71</v>
      </c>
      <c r="E25" s="52" t="s">
        <v>72</v>
      </c>
      <c r="F25" s="49" t="s">
        <v>73</v>
      </c>
      <c r="G25" s="50" t="s">
        <v>74</v>
      </c>
      <c r="H25" s="69">
        <v>10</v>
      </c>
      <c r="I25" s="69" t="s">
        <v>129</v>
      </c>
      <c r="J25" s="69">
        <v>10</v>
      </c>
      <c r="K25" s="69">
        <v>10</v>
      </c>
      <c r="L25" s="69" t="s">
        <v>129</v>
      </c>
      <c r="M25" s="15">
        <f t="shared" si="0"/>
        <v>30</v>
      </c>
      <c r="N25" s="14">
        <f>M25*1.67</f>
        <v>50.099999999999994</v>
      </c>
      <c r="O25" s="47" t="s">
        <v>130</v>
      </c>
      <c r="P25" s="9">
        <v>30</v>
      </c>
      <c r="Q25" s="9" t="s">
        <v>505</v>
      </c>
      <c r="R25" s="129">
        <v>80.099999999999994</v>
      </c>
      <c r="S25" s="155" t="s">
        <v>502</v>
      </c>
    </row>
    <row r="26" spans="1:19" ht="24.95" customHeight="1" x14ac:dyDescent="0.2">
      <c r="A26" s="9">
        <v>14</v>
      </c>
      <c r="B26" s="45" t="s">
        <v>314</v>
      </c>
      <c r="C26" s="10">
        <v>25</v>
      </c>
      <c r="D26" s="43" t="s">
        <v>315</v>
      </c>
      <c r="E26" s="11" t="s">
        <v>316</v>
      </c>
      <c r="F26" s="43" t="s">
        <v>73</v>
      </c>
      <c r="G26" s="50" t="s">
        <v>74</v>
      </c>
      <c r="H26" s="69">
        <v>10</v>
      </c>
      <c r="I26" s="69" t="s">
        <v>129</v>
      </c>
      <c r="J26" s="69">
        <v>10</v>
      </c>
      <c r="K26" s="69">
        <v>10</v>
      </c>
      <c r="L26" s="69" t="s">
        <v>129</v>
      </c>
      <c r="M26" s="14">
        <f t="shared" si="0"/>
        <v>30</v>
      </c>
      <c r="N26" s="14">
        <v>50.099999999999994</v>
      </c>
      <c r="O26" s="47" t="s">
        <v>130</v>
      </c>
      <c r="P26" s="9">
        <v>29.5</v>
      </c>
      <c r="Q26" s="9" t="s">
        <v>505</v>
      </c>
      <c r="R26" s="129">
        <v>79.599999999999994</v>
      </c>
      <c r="S26" s="155" t="s">
        <v>502</v>
      </c>
    </row>
    <row r="27" spans="1:19" ht="24.95" customHeight="1" x14ac:dyDescent="0.2">
      <c r="A27" s="9">
        <v>15</v>
      </c>
      <c r="B27" s="45" t="s">
        <v>317</v>
      </c>
      <c r="C27" s="10">
        <v>34</v>
      </c>
      <c r="D27" s="43" t="s">
        <v>318</v>
      </c>
      <c r="E27" s="11" t="s">
        <v>319</v>
      </c>
      <c r="F27" s="43" t="s">
        <v>73</v>
      </c>
      <c r="G27" s="50" t="s">
        <v>74</v>
      </c>
      <c r="H27" s="69">
        <v>10</v>
      </c>
      <c r="I27" s="69" t="s">
        <v>129</v>
      </c>
      <c r="J27" s="69">
        <v>10</v>
      </c>
      <c r="K27" s="69">
        <v>10</v>
      </c>
      <c r="L27" s="69" t="s">
        <v>129</v>
      </c>
      <c r="M27" s="14">
        <f t="shared" si="0"/>
        <v>30</v>
      </c>
      <c r="N27" s="14">
        <v>50.099999999999994</v>
      </c>
      <c r="O27" s="47" t="s">
        <v>130</v>
      </c>
      <c r="P27" s="9">
        <v>29.25</v>
      </c>
      <c r="Q27" s="9" t="s">
        <v>505</v>
      </c>
      <c r="R27" s="129">
        <v>79.400000000000006</v>
      </c>
      <c r="S27" s="133" t="s">
        <v>506</v>
      </c>
    </row>
    <row r="28" spans="1:19" ht="24.95" customHeight="1" x14ac:dyDescent="0.2">
      <c r="A28" s="9">
        <v>16</v>
      </c>
      <c r="B28" s="45" t="s">
        <v>293</v>
      </c>
      <c r="C28" s="10">
        <v>38</v>
      </c>
      <c r="D28" s="43" t="s">
        <v>294</v>
      </c>
      <c r="E28" s="11" t="s">
        <v>295</v>
      </c>
      <c r="F28" s="43" t="s">
        <v>73</v>
      </c>
      <c r="G28" s="50" t="s">
        <v>74</v>
      </c>
      <c r="H28" s="69">
        <v>10</v>
      </c>
      <c r="I28" s="69" t="s">
        <v>129</v>
      </c>
      <c r="J28" s="69">
        <v>12.5</v>
      </c>
      <c r="K28" s="69">
        <v>12.5</v>
      </c>
      <c r="L28" s="69" t="s">
        <v>129</v>
      </c>
      <c r="M28" s="14">
        <f t="shared" si="0"/>
        <v>35</v>
      </c>
      <c r="N28" s="14">
        <v>58.449999999999996</v>
      </c>
      <c r="O28" s="47" t="s">
        <v>130</v>
      </c>
      <c r="P28" s="9">
        <v>20</v>
      </c>
      <c r="Q28" s="9" t="s">
        <v>505</v>
      </c>
      <c r="R28" s="129">
        <v>78.5</v>
      </c>
      <c r="S28" s="99"/>
    </row>
    <row r="29" spans="1:19" ht="24.95" customHeight="1" x14ac:dyDescent="0.2">
      <c r="A29" s="9">
        <v>17</v>
      </c>
      <c r="B29" s="50" t="s">
        <v>76</v>
      </c>
      <c r="C29" s="46">
        <v>29</v>
      </c>
      <c r="D29" s="49" t="s">
        <v>77</v>
      </c>
      <c r="E29" s="52" t="s">
        <v>78</v>
      </c>
      <c r="F29" s="49" t="s">
        <v>73</v>
      </c>
      <c r="G29" s="50" t="s">
        <v>74</v>
      </c>
      <c r="H29" s="69">
        <v>10</v>
      </c>
      <c r="I29" s="69" t="s">
        <v>129</v>
      </c>
      <c r="J29" s="69">
        <v>14</v>
      </c>
      <c r="K29" s="69">
        <v>10</v>
      </c>
      <c r="L29" s="69" t="s">
        <v>129</v>
      </c>
      <c r="M29" s="15">
        <f t="shared" si="0"/>
        <v>34</v>
      </c>
      <c r="N29" s="14">
        <f>M29*1.67</f>
        <v>56.78</v>
      </c>
      <c r="O29" s="47" t="s">
        <v>130</v>
      </c>
      <c r="P29" s="9">
        <v>21.75</v>
      </c>
      <c r="Q29" s="9" t="s">
        <v>505</v>
      </c>
      <c r="R29" s="129">
        <v>78.5</v>
      </c>
      <c r="S29" s="99"/>
    </row>
    <row r="30" spans="1:19" ht="24.95" customHeight="1" x14ac:dyDescent="0.2">
      <c r="A30" s="9">
        <v>18</v>
      </c>
      <c r="B30" s="45" t="s">
        <v>299</v>
      </c>
      <c r="C30" s="10">
        <v>24</v>
      </c>
      <c r="D30" s="43" t="s">
        <v>300</v>
      </c>
      <c r="E30" s="11" t="s">
        <v>301</v>
      </c>
      <c r="F30" s="43" t="s">
        <v>73</v>
      </c>
      <c r="G30" s="50" t="s">
        <v>74</v>
      </c>
      <c r="H30" s="69">
        <v>10</v>
      </c>
      <c r="I30" s="69" t="s">
        <v>129</v>
      </c>
      <c r="J30" s="69">
        <v>12.5</v>
      </c>
      <c r="K30" s="69">
        <v>10</v>
      </c>
      <c r="L30" s="69" t="s">
        <v>129</v>
      </c>
      <c r="M30" s="14">
        <f t="shared" si="0"/>
        <v>32.5</v>
      </c>
      <c r="N30" s="14">
        <v>54.274999999999999</v>
      </c>
      <c r="O30" s="47" t="s">
        <v>130</v>
      </c>
      <c r="P30" s="9">
        <v>24</v>
      </c>
      <c r="Q30" s="9" t="s">
        <v>505</v>
      </c>
      <c r="R30" s="129">
        <v>78.3</v>
      </c>
      <c r="S30" s="99"/>
    </row>
    <row r="31" spans="1:19" ht="24.95" customHeight="1" x14ac:dyDescent="0.2">
      <c r="A31" s="9">
        <v>19</v>
      </c>
      <c r="B31" s="45" t="s">
        <v>296</v>
      </c>
      <c r="C31" s="10">
        <v>27</v>
      </c>
      <c r="D31" s="43" t="s">
        <v>297</v>
      </c>
      <c r="E31" s="11" t="s">
        <v>298</v>
      </c>
      <c r="F31" s="43" t="s">
        <v>73</v>
      </c>
      <c r="G31" s="50" t="s">
        <v>74</v>
      </c>
      <c r="H31" s="69">
        <v>10</v>
      </c>
      <c r="I31" s="69" t="s">
        <v>129</v>
      </c>
      <c r="J31" s="69">
        <v>14</v>
      </c>
      <c r="K31" s="69">
        <v>10</v>
      </c>
      <c r="L31" s="69" t="s">
        <v>129</v>
      </c>
      <c r="M31" s="14">
        <f t="shared" si="0"/>
        <v>34</v>
      </c>
      <c r="N31" s="14">
        <v>56.78</v>
      </c>
      <c r="O31" s="47" t="s">
        <v>130</v>
      </c>
      <c r="P31" s="9">
        <v>21.25</v>
      </c>
      <c r="Q31" s="9" t="s">
        <v>505</v>
      </c>
      <c r="R31" s="129">
        <v>78</v>
      </c>
      <c r="S31" s="99"/>
    </row>
    <row r="32" spans="1:19" ht="24.95" customHeight="1" x14ac:dyDescent="0.2">
      <c r="A32" s="9">
        <v>20</v>
      </c>
      <c r="B32" s="45" t="s">
        <v>311</v>
      </c>
      <c r="C32" s="10">
        <v>25</v>
      </c>
      <c r="D32" s="43" t="s">
        <v>312</v>
      </c>
      <c r="E32" s="11" t="s">
        <v>313</v>
      </c>
      <c r="F32" s="43" t="s">
        <v>73</v>
      </c>
      <c r="G32" s="50" t="s">
        <v>74</v>
      </c>
      <c r="H32" s="69">
        <v>10</v>
      </c>
      <c r="I32" s="69" t="s">
        <v>129</v>
      </c>
      <c r="J32" s="69">
        <v>10</v>
      </c>
      <c r="K32" s="69">
        <v>10</v>
      </c>
      <c r="L32" s="69" t="s">
        <v>129</v>
      </c>
      <c r="M32" s="14">
        <f t="shared" si="0"/>
        <v>30</v>
      </c>
      <c r="N32" s="14">
        <v>50.099999999999994</v>
      </c>
      <c r="O32" s="47" t="s">
        <v>130</v>
      </c>
      <c r="P32" s="9">
        <v>22.25</v>
      </c>
      <c r="Q32" s="9" t="s">
        <v>505</v>
      </c>
      <c r="R32" s="129">
        <v>72.400000000000006</v>
      </c>
      <c r="S32" s="99"/>
    </row>
    <row r="33" spans="1:31" ht="24.95" customHeight="1" x14ac:dyDescent="0.2">
      <c r="A33" s="9">
        <v>21</v>
      </c>
      <c r="B33" s="45" t="s">
        <v>302</v>
      </c>
      <c r="C33" s="10">
        <v>25</v>
      </c>
      <c r="D33" s="43" t="s">
        <v>303</v>
      </c>
      <c r="E33" s="11" t="s">
        <v>304</v>
      </c>
      <c r="F33" s="43" t="s">
        <v>73</v>
      </c>
      <c r="G33" s="50" t="s">
        <v>74</v>
      </c>
      <c r="H33" s="69">
        <v>10</v>
      </c>
      <c r="I33" s="69" t="s">
        <v>129</v>
      </c>
      <c r="J33" s="69">
        <v>12.5</v>
      </c>
      <c r="K33" s="69">
        <v>10</v>
      </c>
      <c r="L33" s="69" t="s">
        <v>129</v>
      </c>
      <c r="M33" s="14">
        <f t="shared" si="0"/>
        <v>32.5</v>
      </c>
      <c r="N33" s="14">
        <v>54.274999999999999</v>
      </c>
      <c r="O33" s="47" t="s">
        <v>130</v>
      </c>
      <c r="P33" s="9">
        <v>0</v>
      </c>
      <c r="Q33" s="9" t="s">
        <v>505</v>
      </c>
      <c r="R33" s="193" t="s">
        <v>503</v>
      </c>
      <c r="S33" s="194"/>
    </row>
    <row r="34" spans="1:31" ht="24.95" customHeight="1" x14ac:dyDescent="0.2">
      <c r="A34" s="9">
        <v>22</v>
      </c>
      <c r="B34" s="45" t="s">
        <v>305</v>
      </c>
      <c r="C34" s="10">
        <v>31</v>
      </c>
      <c r="D34" s="43" t="s">
        <v>306</v>
      </c>
      <c r="E34" s="11" t="s">
        <v>307</v>
      </c>
      <c r="F34" s="43" t="s">
        <v>73</v>
      </c>
      <c r="G34" s="50" t="s">
        <v>74</v>
      </c>
      <c r="H34" s="69">
        <v>10</v>
      </c>
      <c r="I34" s="69" t="s">
        <v>129</v>
      </c>
      <c r="J34" s="69">
        <v>12.5</v>
      </c>
      <c r="K34" s="69">
        <v>10</v>
      </c>
      <c r="L34" s="69" t="s">
        <v>129</v>
      </c>
      <c r="M34" s="14">
        <f t="shared" si="0"/>
        <v>32.5</v>
      </c>
      <c r="N34" s="14">
        <v>54.274999999999999</v>
      </c>
      <c r="O34" s="47" t="s">
        <v>130</v>
      </c>
      <c r="P34" s="9">
        <v>0</v>
      </c>
      <c r="Q34" s="9" t="s">
        <v>505</v>
      </c>
      <c r="R34" s="193" t="s">
        <v>503</v>
      </c>
      <c r="S34" s="194"/>
    </row>
    <row r="35" spans="1:31" ht="24.95" customHeight="1" x14ac:dyDescent="0.2">
      <c r="A35" s="9">
        <v>23</v>
      </c>
      <c r="B35" s="45" t="s">
        <v>269</v>
      </c>
      <c r="C35" s="10">
        <v>20</v>
      </c>
      <c r="D35" s="43" t="s">
        <v>270</v>
      </c>
      <c r="E35" s="11" t="s">
        <v>271</v>
      </c>
      <c r="F35" s="43" t="s">
        <v>73</v>
      </c>
      <c r="G35" s="50" t="s">
        <v>74</v>
      </c>
      <c r="H35" s="69">
        <v>10</v>
      </c>
      <c r="I35" s="69" t="s">
        <v>129</v>
      </c>
      <c r="J35" s="69">
        <v>14</v>
      </c>
      <c r="K35" s="69">
        <v>14</v>
      </c>
      <c r="L35" s="69" t="s">
        <v>129</v>
      </c>
      <c r="M35" s="14">
        <f t="shared" si="0"/>
        <v>38</v>
      </c>
      <c r="N35" s="14">
        <v>63.459999999999994</v>
      </c>
      <c r="O35" s="47" t="s">
        <v>130</v>
      </c>
      <c r="P35" s="9">
        <v>0</v>
      </c>
      <c r="Q35" s="9" t="s">
        <v>505</v>
      </c>
      <c r="R35" s="193" t="s">
        <v>503</v>
      </c>
      <c r="S35" s="194"/>
    </row>
    <row r="36" spans="1:31" ht="24.95" customHeight="1" x14ac:dyDescent="0.2">
      <c r="A36" s="9">
        <v>24</v>
      </c>
      <c r="B36" s="106" t="s">
        <v>275</v>
      </c>
      <c r="C36" s="107">
        <v>131</v>
      </c>
      <c r="D36" s="108" t="s">
        <v>276</v>
      </c>
      <c r="E36" s="109" t="s">
        <v>277</v>
      </c>
      <c r="F36" s="108" t="s">
        <v>73</v>
      </c>
      <c r="G36" s="110" t="s">
        <v>74</v>
      </c>
      <c r="H36" s="111">
        <v>10</v>
      </c>
      <c r="I36" s="111" t="s">
        <v>129</v>
      </c>
      <c r="J36" s="111">
        <v>14</v>
      </c>
      <c r="K36" s="111">
        <v>14</v>
      </c>
      <c r="L36" s="111" t="s">
        <v>129</v>
      </c>
      <c r="M36" s="112">
        <f t="shared" si="0"/>
        <v>38</v>
      </c>
      <c r="N36" s="112">
        <v>63.459999999999994</v>
      </c>
      <c r="O36" s="47" t="s">
        <v>130</v>
      </c>
      <c r="P36" s="9">
        <v>0</v>
      </c>
      <c r="Q36" s="9" t="s">
        <v>505</v>
      </c>
      <c r="R36" s="193" t="s">
        <v>503</v>
      </c>
      <c r="S36" s="194"/>
    </row>
    <row r="37" spans="1:31" s="87" customFormat="1" ht="24.95" customHeight="1" x14ac:dyDescent="0.2">
      <c r="A37" s="9">
        <v>25</v>
      </c>
      <c r="B37" s="101" t="s">
        <v>278</v>
      </c>
      <c r="C37" s="102">
        <v>27</v>
      </c>
      <c r="D37" s="101" t="s">
        <v>279</v>
      </c>
      <c r="E37" s="154" t="s">
        <v>280</v>
      </c>
      <c r="F37" s="101" t="s">
        <v>73</v>
      </c>
      <c r="G37" s="103" t="s">
        <v>74</v>
      </c>
      <c r="H37" s="104">
        <v>14</v>
      </c>
      <c r="I37" s="104" t="s">
        <v>129</v>
      </c>
      <c r="J37" s="104">
        <v>10</v>
      </c>
      <c r="K37" s="104">
        <v>12.5</v>
      </c>
      <c r="L37" s="104" t="s">
        <v>129</v>
      </c>
      <c r="M37" s="105">
        <f t="shared" si="0"/>
        <v>36.5</v>
      </c>
      <c r="N37" s="105">
        <v>60.954999999999998</v>
      </c>
      <c r="O37" s="47" t="s">
        <v>130</v>
      </c>
      <c r="P37" s="9">
        <v>16</v>
      </c>
      <c r="Q37" s="9" t="s">
        <v>505</v>
      </c>
      <c r="R37" s="216" t="s">
        <v>495</v>
      </c>
      <c r="S37" s="217"/>
    </row>
    <row r="38" spans="1:3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</row>
    <row r="39" spans="1:31" ht="12.6" customHeight="1" x14ac:dyDescent="0.2">
      <c r="A39" s="192" t="s">
        <v>507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spans="1:31" ht="12.6" customHeight="1" x14ac:dyDescent="0.2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ht="12.6" customHeight="1" x14ac:dyDescent="0.2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1" ht="12.6" customHeight="1" x14ac:dyDescent="0.2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87"/>
      <c r="W42" s="87"/>
      <c r="X42" s="87"/>
      <c r="Y42" s="87"/>
      <c r="Z42" s="87"/>
      <c r="AA42" s="87"/>
      <c r="AB42" s="87"/>
      <c r="AC42" s="87"/>
      <c r="AD42" s="87"/>
      <c r="AE42" s="87"/>
    </row>
    <row r="43" spans="1:31" ht="12.6" customHeight="1" x14ac:dyDescent="0.2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87"/>
      <c r="W43" s="87"/>
      <c r="X43" s="87"/>
      <c r="Y43" s="87"/>
      <c r="Z43" s="87"/>
      <c r="AA43" s="87"/>
      <c r="AB43" s="87"/>
      <c r="AC43" s="87"/>
      <c r="AD43" s="87"/>
      <c r="AE43" s="87"/>
    </row>
    <row r="44" spans="1:31" ht="12.6" customHeight="1" x14ac:dyDescent="0.2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87"/>
      <c r="W44" s="87"/>
      <c r="X44" s="87"/>
      <c r="Y44" s="87"/>
      <c r="Z44" s="87"/>
      <c r="AA44" s="87"/>
      <c r="AB44" s="87"/>
      <c r="AC44" s="87"/>
      <c r="AD44" s="87"/>
      <c r="AE44" s="87"/>
    </row>
    <row r="45" spans="1:31" ht="12.6" customHeigh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ht="15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</row>
    <row r="47" spans="1:31" ht="30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7"/>
      <c r="R47" s="87"/>
      <c r="S47" s="87"/>
      <c r="T47" s="87"/>
      <c r="U47" s="85" t="s">
        <v>207</v>
      </c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1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83"/>
      <c r="Q48" s="87"/>
      <c r="R48" s="87"/>
      <c r="S48" s="87"/>
      <c r="T48" s="87"/>
      <c r="U48" s="84">
        <v>44312</v>
      </c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</sheetData>
  <sortState xmlns:xlrd2="http://schemas.microsoft.com/office/spreadsheetml/2017/richdata2" ref="A13:S37">
    <sortCondition descending="1" ref="R13:R37"/>
  </sortState>
  <mergeCells count="16">
    <mergeCell ref="A39:U45"/>
    <mergeCell ref="A5:Q5"/>
    <mergeCell ref="M10:S11"/>
    <mergeCell ref="A2:C2"/>
    <mergeCell ref="A6:P6"/>
    <mergeCell ref="A7:P7"/>
    <mergeCell ref="A10:G11"/>
    <mergeCell ref="H10:I11"/>
    <mergeCell ref="J10:L10"/>
    <mergeCell ref="K11:L11"/>
    <mergeCell ref="Q9:AC9"/>
    <mergeCell ref="R37:S37"/>
    <mergeCell ref="R33:S33"/>
    <mergeCell ref="R34:S34"/>
    <mergeCell ref="R35:S35"/>
    <mergeCell ref="R36:S36"/>
  </mergeCells>
  <conditionalFormatting sqref="O12">
    <cfRule type="cellIs" dxfId="45" priority="25" operator="equal">
      <formula>"NO CUMPLE"</formula>
    </cfRule>
    <cfRule type="cellIs" dxfId="44" priority="26" operator="equal">
      <formula>"CUMPLE"</formula>
    </cfRule>
  </conditionalFormatting>
  <conditionalFormatting sqref="D13:D16">
    <cfRule type="duplicateValues" dxfId="43" priority="20"/>
  </conditionalFormatting>
  <conditionalFormatting sqref="D13:D16">
    <cfRule type="duplicateValues" dxfId="42" priority="21"/>
  </conditionalFormatting>
  <conditionalFormatting sqref="O13:O16">
    <cfRule type="cellIs" dxfId="41" priority="18" operator="equal">
      <formula>"NO CUMPLE"</formula>
    </cfRule>
    <cfRule type="cellIs" dxfId="40" priority="19" operator="equal">
      <formula>"CUMPLE"</formula>
    </cfRule>
  </conditionalFormatting>
  <conditionalFormatting sqref="O17:O37">
    <cfRule type="cellIs" dxfId="39" priority="15" operator="equal">
      <formula>"NO CUMPLE"</formula>
    </cfRule>
    <cfRule type="cellIs" dxfId="38" priority="16" operator="equal">
      <formula>"CUMPLE"</formula>
    </cfRule>
  </conditionalFormatting>
  <conditionalFormatting sqref="D17:D36">
    <cfRule type="duplicateValues" dxfId="37" priority="93"/>
  </conditionalFormatting>
  <conditionalFormatting sqref="D37">
    <cfRule type="duplicateValues" dxfId="36" priority="1"/>
  </conditionalFormatting>
  <conditionalFormatting sqref="D37">
    <cfRule type="duplicateValues" dxfId="35" priority="2"/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27"/>
  <sheetViews>
    <sheetView topLeftCell="A5" zoomScale="70" zoomScaleNormal="70" workbookViewId="0">
      <selection activeCell="A16" sqref="A16"/>
    </sheetView>
  </sheetViews>
  <sheetFormatPr baseColWidth="10" defaultColWidth="11.42578125" defaultRowHeight="12.75" x14ac:dyDescent="0.2"/>
  <cols>
    <col min="5" max="5" width="15.140625" bestFit="1" customWidth="1"/>
    <col min="7" max="7" width="11.42578125" style="51"/>
    <col min="16" max="16" width="19.5703125" customWidth="1"/>
    <col min="17" max="17" width="17.5703125" customWidth="1"/>
    <col min="19" max="19" width="33.140625" customWidth="1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416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9" spans="1:30" ht="15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7"/>
    </row>
    <row r="10" spans="1:30" ht="12.75" customHeight="1" x14ac:dyDescent="0.2">
      <c r="A10" s="196"/>
      <c r="B10" s="197"/>
      <c r="C10" s="197"/>
      <c r="D10" s="197"/>
      <c r="E10" s="197"/>
      <c r="F10" s="197"/>
      <c r="G10" s="198"/>
      <c r="H10" s="186" t="s">
        <v>110</v>
      </c>
      <c r="I10" s="186"/>
      <c r="J10" s="187" t="s">
        <v>111</v>
      </c>
      <c r="K10" s="187"/>
      <c r="L10" s="187"/>
      <c r="M10" s="196"/>
      <c r="N10" s="197"/>
      <c r="O10" s="197"/>
      <c r="P10" s="197"/>
      <c r="Q10" s="197"/>
      <c r="R10" s="197"/>
      <c r="S10" s="198"/>
    </row>
    <row r="11" spans="1:30" ht="33.75" x14ac:dyDescent="0.2">
      <c r="A11" s="199"/>
      <c r="B11" s="200"/>
      <c r="C11" s="200"/>
      <c r="D11" s="200"/>
      <c r="E11" s="200"/>
      <c r="F11" s="200"/>
      <c r="G11" s="201"/>
      <c r="H11" s="186"/>
      <c r="I11" s="186"/>
      <c r="J11" s="1" t="s">
        <v>113</v>
      </c>
      <c r="K11" s="188" t="s">
        <v>114</v>
      </c>
      <c r="L11" s="188"/>
      <c r="M11" s="199"/>
      <c r="N11" s="200"/>
      <c r="O11" s="200"/>
      <c r="P11" s="200"/>
      <c r="Q11" s="200"/>
      <c r="R11" s="200"/>
      <c r="S11" s="201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1" t="s">
        <v>493</v>
      </c>
      <c r="Q12" s="141" t="s">
        <v>494</v>
      </c>
      <c r="R12" s="144" t="s">
        <v>112</v>
      </c>
      <c r="S12" s="146" t="s">
        <v>125</v>
      </c>
    </row>
    <row r="13" spans="1:30" ht="24.95" customHeight="1" x14ac:dyDescent="0.2">
      <c r="A13" s="9">
        <v>1</v>
      </c>
      <c r="B13" s="45" t="s">
        <v>417</v>
      </c>
      <c r="C13" s="10">
        <v>51</v>
      </c>
      <c r="D13" s="43" t="s">
        <v>418</v>
      </c>
      <c r="E13" s="44" t="s">
        <v>419</v>
      </c>
      <c r="F13" s="45" t="s">
        <v>90</v>
      </c>
      <c r="G13" s="61" t="s">
        <v>91</v>
      </c>
      <c r="H13" s="69">
        <v>12.5</v>
      </c>
      <c r="I13" s="69" t="s">
        <v>129</v>
      </c>
      <c r="J13" s="69">
        <v>14</v>
      </c>
      <c r="K13" s="69">
        <v>14</v>
      </c>
      <c r="L13" s="69" t="s">
        <v>129</v>
      </c>
      <c r="M13" s="14">
        <f>SUM(H13:L13)</f>
        <v>40.5</v>
      </c>
      <c r="N13" s="14">
        <v>67.634999999999991</v>
      </c>
      <c r="O13" s="78" t="s">
        <v>130</v>
      </c>
      <c r="P13" s="9">
        <v>24</v>
      </c>
      <c r="Q13" s="9" t="s">
        <v>505</v>
      </c>
      <c r="R13" s="129">
        <v>91.6</v>
      </c>
      <c r="S13" s="9" t="s">
        <v>502</v>
      </c>
    </row>
    <row r="14" spans="1:30" ht="24.95" customHeight="1" x14ac:dyDescent="0.2">
      <c r="A14" s="9">
        <v>2</v>
      </c>
      <c r="B14" s="43" t="s">
        <v>87</v>
      </c>
      <c r="C14" s="45" t="s">
        <v>420</v>
      </c>
      <c r="D14" s="43" t="s">
        <v>88</v>
      </c>
      <c r="E14" s="11" t="s">
        <v>89</v>
      </c>
      <c r="F14" s="43" t="s">
        <v>90</v>
      </c>
      <c r="G14" s="61" t="s">
        <v>91</v>
      </c>
      <c r="H14" s="7">
        <v>14</v>
      </c>
      <c r="I14" s="7" t="s">
        <v>129</v>
      </c>
      <c r="J14" s="7">
        <v>14</v>
      </c>
      <c r="K14" s="7">
        <v>10</v>
      </c>
      <c r="L14" s="7" t="s">
        <v>129</v>
      </c>
      <c r="M14" s="15">
        <f>SUM(H14:L14)</f>
        <v>38</v>
      </c>
      <c r="N14" s="15">
        <f>M14*1.67</f>
        <v>63.459999999999994</v>
      </c>
      <c r="O14" s="47" t="s">
        <v>130</v>
      </c>
      <c r="P14" s="9">
        <v>27.75</v>
      </c>
      <c r="Q14" s="9" t="s">
        <v>505</v>
      </c>
      <c r="R14" s="129">
        <v>91.2</v>
      </c>
      <c r="S14" s="9" t="s">
        <v>502</v>
      </c>
    </row>
    <row r="15" spans="1:30" ht="24.95" customHeight="1" x14ac:dyDescent="0.2">
      <c r="A15" s="9">
        <v>3</v>
      </c>
      <c r="B15" s="43" t="s">
        <v>421</v>
      </c>
      <c r="C15" s="10">
        <v>64</v>
      </c>
      <c r="D15" s="43" t="s">
        <v>422</v>
      </c>
      <c r="E15" s="11" t="s">
        <v>423</v>
      </c>
      <c r="F15" s="43" t="s">
        <v>90</v>
      </c>
      <c r="G15" s="61" t="s">
        <v>91</v>
      </c>
      <c r="H15" s="69">
        <v>10</v>
      </c>
      <c r="I15" s="69" t="s">
        <v>129</v>
      </c>
      <c r="J15" s="69">
        <v>14</v>
      </c>
      <c r="K15" s="69">
        <v>14</v>
      </c>
      <c r="L15" s="69" t="s">
        <v>129</v>
      </c>
      <c r="M15" s="14">
        <f>SUM(H15:L15)</f>
        <v>38</v>
      </c>
      <c r="N15" s="14">
        <v>63.459999999999994</v>
      </c>
      <c r="O15" s="78" t="s">
        <v>130</v>
      </c>
      <c r="P15" s="9">
        <v>26</v>
      </c>
      <c r="Q15" s="9" t="s">
        <v>505</v>
      </c>
      <c r="R15" s="129">
        <v>89.5</v>
      </c>
      <c r="S15" s="9" t="s">
        <v>502</v>
      </c>
    </row>
    <row r="16" spans="1:30" ht="24.95" customHeight="1" x14ac:dyDescent="0.2">
      <c r="A16" s="9">
        <v>4</v>
      </c>
      <c r="B16" s="43" t="s">
        <v>424</v>
      </c>
      <c r="C16" s="10">
        <v>57</v>
      </c>
      <c r="D16" s="43" t="s">
        <v>425</v>
      </c>
      <c r="E16" s="11" t="s">
        <v>426</v>
      </c>
      <c r="F16" s="43" t="s">
        <v>90</v>
      </c>
      <c r="G16" s="61" t="s">
        <v>91</v>
      </c>
      <c r="H16" s="69">
        <v>10</v>
      </c>
      <c r="I16" s="69" t="s">
        <v>129</v>
      </c>
      <c r="J16" s="69">
        <v>10</v>
      </c>
      <c r="K16" s="69">
        <v>10</v>
      </c>
      <c r="L16" s="69" t="s">
        <v>129</v>
      </c>
      <c r="M16" s="14">
        <f>SUM(H16:L16)</f>
        <v>30</v>
      </c>
      <c r="N16" s="14">
        <v>50.099999999999994</v>
      </c>
      <c r="O16" s="78" t="s">
        <v>130</v>
      </c>
      <c r="P16" s="216" t="s">
        <v>498</v>
      </c>
      <c r="Q16" s="218"/>
      <c r="R16" s="218"/>
      <c r="S16" s="217"/>
    </row>
    <row r="18" spans="1:19" ht="12.6" customHeight="1" x14ac:dyDescent="0.2">
      <c r="A18" s="192" t="s">
        <v>507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</row>
    <row r="19" spans="1:19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</row>
    <row r="20" spans="1:19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</row>
    <row r="21" spans="1:19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</row>
    <row r="22" spans="1:19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1:19" ht="12.6" customHeight="1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1:19" ht="12.6" customHeight="1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</row>
    <row r="25" spans="1:19" ht="15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7"/>
      <c r="Q25" s="87"/>
      <c r="R25" s="87"/>
      <c r="S25" s="87"/>
    </row>
    <row r="26" spans="1:19" ht="15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7"/>
      <c r="P26" s="87"/>
      <c r="Q26" s="87"/>
      <c r="R26" s="87"/>
      <c r="S26" s="85" t="s">
        <v>207</v>
      </c>
    </row>
    <row r="27" spans="1:19" ht="15.7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83"/>
      <c r="O27" s="87"/>
      <c r="P27" s="87"/>
      <c r="Q27" s="87"/>
      <c r="R27" s="87"/>
      <c r="S27" s="84">
        <v>44312</v>
      </c>
    </row>
  </sheetData>
  <sortState xmlns:xlrd2="http://schemas.microsoft.com/office/spreadsheetml/2017/richdata2" ref="A13:P17">
    <sortCondition descending="1" ref="N13:N17"/>
  </sortState>
  <mergeCells count="12">
    <mergeCell ref="A18:S24"/>
    <mergeCell ref="Q9:AC9"/>
    <mergeCell ref="M10:S11"/>
    <mergeCell ref="A2:C2"/>
    <mergeCell ref="A5:P5"/>
    <mergeCell ref="A6:P6"/>
    <mergeCell ref="A7:P7"/>
    <mergeCell ref="H10:I11"/>
    <mergeCell ref="J10:L10"/>
    <mergeCell ref="K11:L11"/>
    <mergeCell ref="A10:G11"/>
    <mergeCell ref="P16:S16"/>
  </mergeCells>
  <conditionalFormatting sqref="O12">
    <cfRule type="cellIs" dxfId="34" priority="19" operator="equal">
      <formula>"NO CUMPLE"</formula>
    </cfRule>
    <cfRule type="cellIs" dxfId="33" priority="20" operator="equal">
      <formula>"CUMPLE"</formula>
    </cfRule>
  </conditionalFormatting>
  <conditionalFormatting sqref="C13">
    <cfRule type="duplicateValues" dxfId="32" priority="14"/>
  </conditionalFormatting>
  <conditionalFormatting sqref="C13">
    <cfRule type="duplicateValues" dxfId="31" priority="15"/>
  </conditionalFormatting>
  <conditionalFormatting sqref="O13">
    <cfRule type="cellIs" dxfId="30" priority="10" operator="equal">
      <formula>"NO CUMPLE"</formula>
    </cfRule>
    <cfRule type="cellIs" dxfId="29" priority="11" operator="equal">
      <formula>"CUMPLE"</formula>
    </cfRule>
  </conditionalFormatting>
  <conditionalFormatting sqref="D13">
    <cfRule type="duplicateValues" dxfId="28" priority="9"/>
  </conditionalFormatting>
  <conditionalFormatting sqref="D14:D16">
    <cfRule type="duplicateValues" dxfId="27" priority="8"/>
  </conditionalFormatting>
  <conditionalFormatting sqref="O14:O16">
    <cfRule type="cellIs" dxfId="26" priority="6" operator="equal">
      <formula>"NO CUMPLE"</formula>
    </cfRule>
    <cfRule type="cellIs" dxfId="25" priority="7" operator="equal">
      <formula>"CUMPLE"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27"/>
  <sheetViews>
    <sheetView topLeftCell="A7" zoomScale="70" zoomScaleNormal="70" workbookViewId="0">
      <selection activeCell="A14" sqref="A14"/>
    </sheetView>
  </sheetViews>
  <sheetFormatPr baseColWidth="10" defaultColWidth="11.42578125" defaultRowHeight="12.75" x14ac:dyDescent="0.2"/>
  <cols>
    <col min="5" max="5" width="14.140625" customWidth="1"/>
    <col min="7" max="7" width="11.42578125" style="51"/>
    <col min="8" max="15" width="11.42578125" customWidth="1"/>
    <col min="16" max="16" width="13.5703125" style="98" customWidth="1"/>
    <col min="17" max="17" width="24.5703125" customWidth="1"/>
    <col min="19" max="19" width="29.85546875" customWidth="1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427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9" spans="1:30" ht="15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7"/>
    </row>
    <row r="10" spans="1:30" ht="12.75" customHeight="1" x14ac:dyDescent="0.2">
      <c r="A10" s="196"/>
      <c r="B10" s="197"/>
      <c r="C10" s="197"/>
      <c r="D10" s="197"/>
      <c r="E10" s="197"/>
      <c r="F10" s="197"/>
      <c r="G10" s="198"/>
      <c r="H10" s="186" t="s">
        <v>110</v>
      </c>
      <c r="I10" s="186"/>
      <c r="J10" s="187" t="s">
        <v>111</v>
      </c>
      <c r="K10" s="187"/>
      <c r="L10" s="187"/>
      <c r="M10" s="195"/>
      <c r="N10" s="195"/>
      <c r="O10" s="195"/>
      <c r="P10" s="195"/>
      <c r="Q10" s="195"/>
      <c r="R10" s="195"/>
      <c r="S10" s="195"/>
    </row>
    <row r="11" spans="1:30" ht="33.75" x14ac:dyDescent="0.2">
      <c r="A11" s="199"/>
      <c r="B11" s="200"/>
      <c r="C11" s="200"/>
      <c r="D11" s="200"/>
      <c r="E11" s="200"/>
      <c r="F11" s="200"/>
      <c r="G11" s="201"/>
      <c r="H11" s="186"/>
      <c r="I11" s="186"/>
      <c r="J11" s="1" t="s">
        <v>113</v>
      </c>
      <c r="K11" s="188" t="s">
        <v>114</v>
      </c>
      <c r="L11" s="188"/>
      <c r="M11" s="195"/>
      <c r="N11" s="195"/>
      <c r="O11" s="195"/>
      <c r="P11" s="195"/>
      <c r="Q11" s="195"/>
      <c r="R11" s="195"/>
      <c r="S11" s="195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1" t="s">
        <v>493</v>
      </c>
      <c r="Q12" s="130" t="s">
        <v>494</v>
      </c>
      <c r="R12" s="144" t="s">
        <v>112</v>
      </c>
      <c r="S12" s="146" t="s">
        <v>125</v>
      </c>
    </row>
    <row r="13" spans="1:30" ht="48" x14ac:dyDescent="0.2">
      <c r="A13" s="13">
        <v>1</v>
      </c>
      <c r="B13" s="45" t="s">
        <v>431</v>
      </c>
      <c r="C13" s="10">
        <v>51</v>
      </c>
      <c r="D13" s="45" t="s">
        <v>432</v>
      </c>
      <c r="E13" s="44" t="s">
        <v>433</v>
      </c>
      <c r="F13" s="45" t="s">
        <v>95</v>
      </c>
      <c r="G13" s="39" t="s">
        <v>96</v>
      </c>
      <c r="H13" s="69">
        <v>10</v>
      </c>
      <c r="I13" s="69">
        <v>14</v>
      </c>
      <c r="J13" s="69">
        <v>14</v>
      </c>
      <c r="K13" s="69">
        <v>12.5</v>
      </c>
      <c r="L13" s="69">
        <v>10</v>
      </c>
      <c r="M13" s="14">
        <f>SUM(H13:L13)</f>
        <v>60.5</v>
      </c>
      <c r="N13" s="14">
        <v>60.5</v>
      </c>
      <c r="O13" s="79" t="s">
        <v>130</v>
      </c>
      <c r="P13" s="9">
        <v>25</v>
      </c>
      <c r="Q13" s="156">
        <v>8.5500000000000007</v>
      </c>
      <c r="R13" s="129">
        <f>85.5+8.55</f>
        <v>94.05</v>
      </c>
      <c r="S13" s="139" t="s">
        <v>502</v>
      </c>
    </row>
    <row r="14" spans="1:30" s="87" customFormat="1" ht="48" x14ac:dyDescent="0.2">
      <c r="A14" s="13">
        <v>2</v>
      </c>
      <c r="B14" s="43" t="s">
        <v>92</v>
      </c>
      <c r="C14" s="10">
        <v>111</v>
      </c>
      <c r="D14" s="49" t="s">
        <v>93</v>
      </c>
      <c r="E14" s="52" t="s">
        <v>94</v>
      </c>
      <c r="F14" s="49" t="s">
        <v>95</v>
      </c>
      <c r="G14" s="39" t="s">
        <v>96</v>
      </c>
      <c r="H14" s="69">
        <v>10</v>
      </c>
      <c r="I14" s="69">
        <v>14</v>
      </c>
      <c r="J14" s="69">
        <v>14</v>
      </c>
      <c r="K14" s="69">
        <v>14</v>
      </c>
      <c r="L14" s="69">
        <v>14</v>
      </c>
      <c r="M14" s="14">
        <f>SUM(H14:L14)</f>
        <v>66</v>
      </c>
      <c r="N14" s="14">
        <f>M14*1</f>
        <v>66</v>
      </c>
      <c r="O14" s="63" t="s">
        <v>130</v>
      </c>
      <c r="P14" s="33">
        <v>26</v>
      </c>
      <c r="Q14" s="33" t="s">
        <v>505</v>
      </c>
      <c r="R14" s="136">
        <v>92</v>
      </c>
      <c r="S14" s="139" t="s">
        <v>502</v>
      </c>
    </row>
    <row r="15" spans="1:30" ht="48" x14ac:dyDescent="0.2">
      <c r="A15" s="13">
        <v>3</v>
      </c>
      <c r="B15" s="43" t="s">
        <v>428</v>
      </c>
      <c r="C15" s="10">
        <v>59</v>
      </c>
      <c r="D15" s="43" t="s">
        <v>429</v>
      </c>
      <c r="E15" s="11" t="s">
        <v>430</v>
      </c>
      <c r="F15" s="43" t="s">
        <v>95</v>
      </c>
      <c r="G15" s="39" t="s">
        <v>96</v>
      </c>
      <c r="H15" s="69">
        <v>10</v>
      </c>
      <c r="I15" s="69">
        <v>14</v>
      </c>
      <c r="J15" s="69">
        <v>14</v>
      </c>
      <c r="K15" s="69">
        <v>14</v>
      </c>
      <c r="L15" s="69">
        <v>14</v>
      </c>
      <c r="M15" s="14">
        <f>SUM(H15:L15)</f>
        <v>66</v>
      </c>
      <c r="N15" s="14">
        <v>66</v>
      </c>
      <c r="O15" s="79" t="s">
        <v>130</v>
      </c>
      <c r="P15" s="9">
        <v>25</v>
      </c>
      <c r="Q15" s="9" t="s">
        <v>505</v>
      </c>
      <c r="R15" s="129">
        <v>91</v>
      </c>
      <c r="S15" s="9" t="s">
        <v>501</v>
      </c>
    </row>
    <row r="18" spans="1:19" ht="12.6" customHeight="1" x14ac:dyDescent="0.2">
      <c r="A18" s="192" t="s">
        <v>507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</row>
    <row r="19" spans="1:19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</row>
    <row r="20" spans="1:19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</row>
    <row r="21" spans="1:19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</row>
    <row r="22" spans="1:19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1:19" ht="12.6" customHeight="1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1:19" ht="12.6" customHeight="1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</row>
    <row r="25" spans="1:19" ht="15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7"/>
      <c r="Q25" s="87"/>
      <c r="R25" s="87"/>
      <c r="S25" s="87"/>
    </row>
    <row r="26" spans="1:19" ht="15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7"/>
      <c r="P26" s="87"/>
      <c r="Q26" s="87"/>
      <c r="R26" s="87"/>
      <c r="S26" s="85" t="s">
        <v>207</v>
      </c>
    </row>
    <row r="27" spans="1:19" ht="15.7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83"/>
      <c r="O27" s="87"/>
      <c r="P27" s="87"/>
      <c r="Q27" s="87"/>
      <c r="R27" s="87"/>
      <c r="S27" s="84">
        <v>44312</v>
      </c>
    </row>
  </sheetData>
  <sortState xmlns:xlrd2="http://schemas.microsoft.com/office/spreadsheetml/2017/richdata2" ref="A13:S15">
    <sortCondition descending="1" ref="R13:R15"/>
  </sortState>
  <mergeCells count="11">
    <mergeCell ref="A18:S24"/>
    <mergeCell ref="M10:S11"/>
    <mergeCell ref="A2:C2"/>
    <mergeCell ref="A5:P5"/>
    <mergeCell ref="A6:P6"/>
    <mergeCell ref="A7:P7"/>
    <mergeCell ref="H10:I11"/>
    <mergeCell ref="J10:L10"/>
    <mergeCell ref="K11:L11"/>
    <mergeCell ref="A10:G11"/>
    <mergeCell ref="Q9:AC9"/>
  </mergeCells>
  <conditionalFormatting sqref="O15 O12">
    <cfRule type="cellIs" dxfId="24" priority="18" operator="equal">
      <formula>"NO CUMPLE"</formula>
    </cfRule>
    <cfRule type="cellIs" dxfId="23" priority="19" operator="equal">
      <formula>"CUMPLE"</formula>
    </cfRule>
  </conditionalFormatting>
  <conditionalFormatting sqref="D13">
    <cfRule type="duplicateValues" dxfId="22" priority="9"/>
  </conditionalFormatting>
  <conditionalFormatting sqref="D13">
    <cfRule type="duplicateValues" dxfId="21" priority="10"/>
  </conditionalFormatting>
  <conditionalFormatting sqref="O13">
    <cfRule type="cellIs" dxfId="20" priority="7" operator="equal">
      <formula>"NO CUMPLE"</formula>
    </cfRule>
    <cfRule type="cellIs" dxfId="19" priority="8" operator="equal">
      <formula>"CUMPLE"</formula>
    </cfRule>
  </conditionalFormatting>
  <conditionalFormatting sqref="D15">
    <cfRule type="duplicateValues" dxfId="18" priority="87"/>
  </conditionalFormatting>
  <conditionalFormatting sqref="O14">
    <cfRule type="cellIs" dxfId="17" priority="1" operator="equal">
      <formula>"NO CUMPLE"</formula>
    </cfRule>
    <cfRule type="cellIs" dxfId="16" priority="2" operator="equal">
      <formula>"CUMPLE"</formula>
    </cfRule>
  </conditionalFormatting>
  <conditionalFormatting sqref="D14">
    <cfRule type="duplicateValues" dxfId="15" priority="3"/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24"/>
  <sheetViews>
    <sheetView topLeftCell="A2" zoomScale="70" zoomScaleNormal="70" workbookViewId="0">
      <selection activeCell="G14" sqref="G14"/>
    </sheetView>
  </sheetViews>
  <sheetFormatPr baseColWidth="10" defaultColWidth="11.42578125" defaultRowHeight="12.75" x14ac:dyDescent="0.2"/>
  <cols>
    <col min="1" max="1" width="11.5703125" style="64" bestFit="1" customWidth="1"/>
    <col min="2" max="2" width="11.42578125" style="64"/>
    <col min="3" max="3" width="11.5703125" style="64" bestFit="1" customWidth="1"/>
    <col min="4" max="4" width="11.42578125" style="64"/>
    <col min="5" max="5" width="10.28515625" style="64" bestFit="1" customWidth="1"/>
    <col min="6" max="6" width="11.42578125" style="64"/>
    <col min="7" max="7" width="11.42578125" style="87"/>
    <col min="8" max="11" width="11.5703125" style="64" bestFit="1" customWidth="1"/>
    <col min="12" max="12" width="11.42578125" style="64"/>
    <col min="13" max="14" width="11.5703125" style="64" bestFit="1" customWidth="1"/>
    <col min="15" max="15" width="11.42578125" style="64"/>
    <col min="16" max="16" width="14.7109375" style="98" customWidth="1"/>
    <col min="17" max="17" width="20" style="64" customWidth="1"/>
    <col min="18" max="18" width="11.42578125" style="64"/>
    <col min="19" max="19" width="29.140625" style="64" customWidth="1"/>
    <col min="20" max="16384" width="11.42578125" style="64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434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9" spans="1:30" ht="15" x14ac:dyDescent="0.2">
      <c r="A9" s="87"/>
      <c r="B9" s="87"/>
      <c r="C9" s="87"/>
      <c r="D9" s="87"/>
      <c r="E9" s="87"/>
      <c r="F9" s="87"/>
      <c r="H9" s="87"/>
      <c r="I9" s="87"/>
      <c r="J9" s="87"/>
      <c r="K9" s="87"/>
      <c r="L9" s="87"/>
      <c r="M9" s="87"/>
      <c r="N9" s="87"/>
      <c r="O9" s="87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7"/>
    </row>
    <row r="10" spans="1:30" ht="12.75" customHeight="1" x14ac:dyDescent="0.2">
      <c r="A10" s="195"/>
      <c r="B10" s="195"/>
      <c r="C10" s="195"/>
      <c r="D10" s="195"/>
      <c r="E10" s="195"/>
      <c r="F10" s="195"/>
      <c r="G10" s="160"/>
      <c r="H10" s="186" t="s">
        <v>110</v>
      </c>
      <c r="I10" s="186"/>
      <c r="J10" s="187" t="s">
        <v>111</v>
      </c>
      <c r="K10" s="187"/>
      <c r="L10" s="187"/>
      <c r="M10" s="202"/>
      <c r="N10" s="203"/>
      <c r="O10" s="203"/>
      <c r="P10" s="203"/>
      <c r="Q10" s="203"/>
      <c r="R10" s="203"/>
      <c r="S10" s="203"/>
    </row>
    <row r="11" spans="1:30" ht="33.75" x14ac:dyDescent="0.2">
      <c r="A11" s="195"/>
      <c r="B11" s="195"/>
      <c r="C11" s="195"/>
      <c r="D11" s="195"/>
      <c r="E11" s="195"/>
      <c r="F11" s="195"/>
      <c r="G11" s="160"/>
      <c r="H11" s="186"/>
      <c r="I11" s="186"/>
      <c r="J11" s="1" t="s">
        <v>113</v>
      </c>
      <c r="K11" s="188" t="s">
        <v>114</v>
      </c>
      <c r="L11" s="188"/>
      <c r="M11" s="199"/>
      <c r="N11" s="200"/>
      <c r="O11" s="200"/>
      <c r="P11" s="200"/>
      <c r="Q11" s="200"/>
      <c r="R11" s="200"/>
      <c r="S11" s="200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1" t="s">
        <v>493</v>
      </c>
      <c r="Q12" s="141" t="s">
        <v>494</v>
      </c>
      <c r="R12" s="144" t="s">
        <v>112</v>
      </c>
      <c r="S12" s="131" t="s">
        <v>125</v>
      </c>
    </row>
    <row r="13" spans="1:30" ht="48" x14ac:dyDescent="0.2">
      <c r="A13" s="9">
        <v>1</v>
      </c>
      <c r="B13" s="45" t="s">
        <v>435</v>
      </c>
      <c r="C13" s="13">
        <v>51</v>
      </c>
      <c r="D13" s="43" t="s">
        <v>436</v>
      </c>
      <c r="E13" s="11" t="s">
        <v>437</v>
      </c>
      <c r="F13" s="43" t="s">
        <v>438</v>
      </c>
      <c r="G13" s="43" t="s">
        <v>519</v>
      </c>
      <c r="H13" s="69">
        <v>10</v>
      </c>
      <c r="I13" s="69">
        <v>14</v>
      </c>
      <c r="J13" s="69">
        <v>10</v>
      </c>
      <c r="K13" s="69">
        <v>12.5</v>
      </c>
      <c r="L13" s="69" t="s">
        <v>129</v>
      </c>
      <c r="M13" s="14">
        <f>SUM(H13:L13)</f>
        <v>46.5</v>
      </c>
      <c r="N13" s="14">
        <v>58.125</v>
      </c>
      <c r="O13" s="47" t="s">
        <v>130</v>
      </c>
      <c r="P13" s="9">
        <v>25.5</v>
      </c>
      <c r="Q13" s="9" t="s">
        <v>505</v>
      </c>
      <c r="R13" s="9">
        <v>83.6</v>
      </c>
      <c r="S13" s="140" t="s">
        <v>502</v>
      </c>
    </row>
    <row r="15" spans="1:30" ht="12.6" customHeight="1" x14ac:dyDescent="0.2">
      <c r="A15" s="192" t="s">
        <v>507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ht="12.6" customHeight="1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20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20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ht="15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7"/>
      <c r="R22" s="87"/>
      <c r="S22" s="87"/>
      <c r="T22" s="87"/>
    </row>
    <row r="23" spans="1:20" ht="30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7"/>
      <c r="Q23" s="87"/>
      <c r="R23" s="87"/>
      <c r="S23" s="87"/>
      <c r="T23" s="85" t="s">
        <v>207</v>
      </c>
    </row>
    <row r="24" spans="1:20" ht="15.7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83"/>
      <c r="P24" s="87"/>
      <c r="Q24" s="87"/>
      <c r="R24" s="87"/>
      <c r="S24" s="87"/>
      <c r="T24" s="84">
        <v>44312</v>
      </c>
    </row>
  </sheetData>
  <mergeCells count="11">
    <mergeCell ref="A15:T21"/>
    <mergeCell ref="Q9:AC9"/>
    <mergeCell ref="M10:S11"/>
    <mergeCell ref="A2:C2"/>
    <mergeCell ref="A5:P5"/>
    <mergeCell ref="A6:P6"/>
    <mergeCell ref="A7:P7"/>
    <mergeCell ref="A10:F11"/>
    <mergeCell ref="H10:I11"/>
    <mergeCell ref="J10:L10"/>
    <mergeCell ref="K11:L11"/>
  </mergeCells>
  <conditionalFormatting sqref="O12">
    <cfRule type="cellIs" dxfId="14" priority="4" operator="equal">
      <formula>"NO CUMPLE"</formula>
    </cfRule>
    <cfRule type="cellIs" dxfId="13" priority="5" operator="equal">
      <formula>"CUMPLE"</formula>
    </cfRule>
  </conditionalFormatting>
  <conditionalFormatting sqref="D13">
    <cfRule type="duplicateValues" dxfId="12" priority="3"/>
  </conditionalFormatting>
  <conditionalFormatting sqref="O13">
    <cfRule type="cellIs" dxfId="11" priority="1" operator="equal">
      <formula>"NO CUMPLE"</formula>
    </cfRule>
    <cfRule type="cellIs" dxfId="10" priority="2" operator="equal">
      <formula>"CUMPLE"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37"/>
  <sheetViews>
    <sheetView topLeftCell="A12" zoomScale="60" zoomScaleNormal="60" workbookViewId="0">
      <selection activeCell="A22" sqref="A22"/>
    </sheetView>
  </sheetViews>
  <sheetFormatPr baseColWidth="10" defaultColWidth="11.42578125" defaultRowHeight="12.75" x14ac:dyDescent="0.2"/>
  <cols>
    <col min="5" max="5" width="25" bestFit="1" customWidth="1"/>
    <col min="7" max="7" width="20.85546875" style="60" customWidth="1"/>
    <col min="8" max="15" width="11.42578125" customWidth="1"/>
    <col min="16" max="16" width="24.140625" customWidth="1"/>
    <col min="17" max="17" width="22.85546875" customWidth="1"/>
    <col min="19" max="19" width="22.85546875" customWidth="1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439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x14ac:dyDescent="0.2"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</row>
    <row r="9" spans="1:30" ht="15" customHeight="1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114"/>
      <c r="P9" s="142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87"/>
    </row>
    <row r="10" spans="1:30" ht="12.75" customHeight="1" x14ac:dyDescent="0.2">
      <c r="A10" s="196"/>
      <c r="B10" s="197"/>
      <c r="C10" s="197"/>
      <c r="D10" s="197"/>
      <c r="E10" s="197"/>
      <c r="F10" s="197"/>
      <c r="G10" s="198"/>
      <c r="H10" s="186" t="s">
        <v>110</v>
      </c>
      <c r="I10" s="186"/>
      <c r="J10" s="187" t="s">
        <v>111</v>
      </c>
      <c r="K10" s="187"/>
      <c r="L10" s="187"/>
      <c r="M10" s="196"/>
      <c r="N10" s="197"/>
      <c r="O10" s="197"/>
      <c r="P10" s="197"/>
      <c r="Q10" s="197"/>
      <c r="R10" s="197"/>
      <c r="S10" s="198"/>
    </row>
    <row r="11" spans="1:30" ht="33.75" x14ac:dyDescent="0.2">
      <c r="A11" s="199"/>
      <c r="B11" s="200"/>
      <c r="C11" s="200"/>
      <c r="D11" s="200"/>
      <c r="E11" s="200"/>
      <c r="F11" s="200"/>
      <c r="G11" s="201"/>
      <c r="H11" s="186"/>
      <c r="I11" s="186"/>
      <c r="J11" s="1" t="s">
        <v>113</v>
      </c>
      <c r="K11" s="188" t="s">
        <v>114</v>
      </c>
      <c r="L11" s="188"/>
      <c r="M11" s="199"/>
      <c r="N11" s="200"/>
      <c r="O11" s="200"/>
      <c r="P11" s="200"/>
      <c r="Q11" s="200"/>
      <c r="R11" s="200"/>
      <c r="S11" s="201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30" t="s">
        <v>493</v>
      </c>
      <c r="Q12" s="130" t="s">
        <v>494</v>
      </c>
      <c r="R12" s="147" t="s">
        <v>112</v>
      </c>
      <c r="S12" s="119" t="s">
        <v>125</v>
      </c>
    </row>
    <row r="13" spans="1:30" ht="24.95" customHeight="1" x14ac:dyDescent="0.2">
      <c r="A13" s="49" t="s">
        <v>440</v>
      </c>
      <c r="B13" s="43" t="s">
        <v>449</v>
      </c>
      <c r="C13" s="65">
        <v>89</v>
      </c>
      <c r="D13" s="43" t="s">
        <v>450</v>
      </c>
      <c r="E13" s="8" t="s">
        <v>451</v>
      </c>
      <c r="F13" s="43" t="s">
        <v>101</v>
      </c>
      <c r="G13" s="65" t="s">
        <v>102</v>
      </c>
      <c r="H13" s="7">
        <v>10</v>
      </c>
      <c r="I13" s="7">
        <v>14</v>
      </c>
      <c r="J13" s="7">
        <v>14</v>
      </c>
      <c r="K13" s="7">
        <v>12.5</v>
      </c>
      <c r="L13" s="7" t="s">
        <v>129</v>
      </c>
      <c r="M13" s="15">
        <f t="shared" ref="M13:M26" si="0">SUM(H13:L13)</f>
        <v>50.5</v>
      </c>
      <c r="N13" s="15">
        <v>63.125</v>
      </c>
      <c r="O13" s="47" t="s">
        <v>130</v>
      </c>
      <c r="P13" s="9">
        <v>27</v>
      </c>
      <c r="Q13" s="9" t="s">
        <v>505</v>
      </c>
      <c r="R13" s="129">
        <v>90.1</v>
      </c>
      <c r="S13" s="9" t="s">
        <v>502</v>
      </c>
    </row>
    <row r="14" spans="1:30" ht="24.95" customHeight="1" x14ac:dyDescent="0.2">
      <c r="A14" s="49" t="s">
        <v>444</v>
      </c>
      <c r="B14" s="43" t="s">
        <v>445</v>
      </c>
      <c r="C14" s="65">
        <v>60</v>
      </c>
      <c r="D14" s="43" t="s">
        <v>446</v>
      </c>
      <c r="E14" s="8" t="s">
        <v>447</v>
      </c>
      <c r="F14" s="43" t="s">
        <v>101</v>
      </c>
      <c r="G14" s="65" t="s">
        <v>102</v>
      </c>
      <c r="H14" s="7">
        <v>10</v>
      </c>
      <c r="I14" s="7">
        <v>12.5</v>
      </c>
      <c r="J14" s="7">
        <v>14</v>
      </c>
      <c r="K14" s="7">
        <v>14</v>
      </c>
      <c r="L14" s="7" t="s">
        <v>129</v>
      </c>
      <c r="M14" s="15">
        <f t="shared" si="0"/>
        <v>50.5</v>
      </c>
      <c r="N14" s="15">
        <v>63.125</v>
      </c>
      <c r="O14" s="47" t="s">
        <v>130</v>
      </c>
      <c r="P14" s="9">
        <v>26.5</v>
      </c>
      <c r="Q14" s="9" t="s">
        <v>505</v>
      </c>
      <c r="R14" s="129">
        <v>89.6</v>
      </c>
      <c r="S14" s="9" t="s">
        <v>502</v>
      </c>
    </row>
    <row r="15" spans="1:30" ht="24.95" customHeight="1" x14ac:dyDescent="0.2">
      <c r="A15" s="49" t="s">
        <v>448</v>
      </c>
      <c r="B15" s="43" t="s">
        <v>461</v>
      </c>
      <c r="C15" s="65">
        <v>45</v>
      </c>
      <c r="D15" s="43" t="s">
        <v>462</v>
      </c>
      <c r="E15" s="8" t="s">
        <v>463</v>
      </c>
      <c r="F15" s="43" t="s">
        <v>101</v>
      </c>
      <c r="G15" s="65" t="s">
        <v>102</v>
      </c>
      <c r="H15" s="7">
        <v>10</v>
      </c>
      <c r="I15" s="7">
        <v>14</v>
      </c>
      <c r="J15" s="7">
        <v>12.5</v>
      </c>
      <c r="K15" s="7">
        <v>12.5</v>
      </c>
      <c r="L15" s="7" t="s">
        <v>129</v>
      </c>
      <c r="M15" s="15">
        <f t="shared" si="0"/>
        <v>49</v>
      </c>
      <c r="N15" s="15">
        <v>61.25</v>
      </c>
      <c r="O15" s="47" t="s">
        <v>130</v>
      </c>
      <c r="P15" s="9">
        <v>28</v>
      </c>
      <c r="Q15" s="9" t="s">
        <v>505</v>
      </c>
      <c r="R15" s="129">
        <v>89.3</v>
      </c>
      <c r="S15" s="9" t="s">
        <v>502</v>
      </c>
    </row>
    <row r="16" spans="1:30" ht="24.95" customHeight="1" x14ac:dyDescent="0.2">
      <c r="A16" s="49" t="s">
        <v>452</v>
      </c>
      <c r="B16" s="43" t="s">
        <v>469</v>
      </c>
      <c r="C16" s="65">
        <v>57</v>
      </c>
      <c r="D16" s="43" t="s">
        <v>470</v>
      </c>
      <c r="E16" s="8" t="s">
        <v>471</v>
      </c>
      <c r="F16" s="43" t="s">
        <v>101</v>
      </c>
      <c r="G16" s="65" t="s">
        <v>102</v>
      </c>
      <c r="H16" s="7">
        <v>10</v>
      </c>
      <c r="I16" s="7">
        <v>14</v>
      </c>
      <c r="J16" s="7">
        <v>12.5</v>
      </c>
      <c r="K16" s="7">
        <v>12.5</v>
      </c>
      <c r="L16" s="7" t="s">
        <v>129</v>
      </c>
      <c r="M16" s="15">
        <f t="shared" si="0"/>
        <v>49</v>
      </c>
      <c r="N16" s="15">
        <v>61.25</v>
      </c>
      <c r="O16" s="47" t="s">
        <v>130</v>
      </c>
      <c r="P16" s="9">
        <v>28</v>
      </c>
      <c r="Q16" s="9" t="s">
        <v>505</v>
      </c>
      <c r="R16" s="129">
        <v>89.3</v>
      </c>
      <c r="S16" s="9" t="s">
        <v>502</v>
      </c>
    </row>
    <row r="17" spans="1:30" ht="24.95" customHeight="1" x14ac:dyDescent="0.2">
      <c r="A17" s="49" t="s">
        <v>456</v>
      </c>
      <c r="B17" s="43" t="s">
        <v>441</v>
      </c>
      <c r="C17" s="65">
        <v>59</v>
      </c>
      <c r="D17" s="43" t="s">
        <v>442</v>
      </c>
      <c r="E17" s="8" t="s">
        <v>443</v>
      </c>
      <c r="F17" s="43" t="s">
        <v>101</v>
      </c>
      <c r="G17" s="65" t="s">
        <v>102</v>
      </c>
      <c r="H17" s="7">
        <v>10</v>
      </c>
      <c r="I17" s="7">
        <v>14</v>
      </c>
      <c r="J17" s="7">
        <v>14</v>
      </c>
      <c r="K17" s="7">
        <v>14</v>
      </c>
      <c r="L17" s="7" t="s">
        <v>129</v>
      </c>
      <c r="M17" s="15">
        <f t="shared" si="0"/>
        <v>52</v>
      </c>
      <c r="N17" s="15">
        <v>65</v>
      </c>
      <c r="O17" s="47" t="s">
        <v>130</v>
      </c>
      <c r="P17" s="33">
        <v>24</v>
      </c>
      <c r="Q17" s="9" t="s">
        <v>505</v>
      </c>
      <c r="R17" s="136">
        <v>89</v>
      </c>
      <c r="S17" s="9" t="s">
        <v>502</v>
      </c>
    </row>
    <row r="18" spans="1:30" ht="24.95" customHeight="1" x14ac:dyDescent="0.2">
      <c r="A18" s="49" t="s">
        <v>460</v>
      </c>
      <c r="B18" s="43" t="s">
        <v>457</v>
      </c>
      <c r="C18" s="65">
        <v>36</v>
      </c>
      <c r="D18" s="43" t="s">
        <v>458</v>
      </c>
      <c r="E18" s="8" t="s">
        <v>459</v>
      </c>
      <c r="F18" s="43" t="s">
        <v>101</v>
      </c>
      <c r="G18" s="65" t="s">
        <v>102</v>
      </c>
      <c r="H18" s="7">
        <v>10</v>
      </c>
      <c r="I18" s="7">
        <v>14</v>
      </c>
      <c r="J18" s="7">
        <v>12.5</v>
      </c>
      <c r="K18" s="7">
        <v>12.5</v>
      </c>
      <c r="L18" s="7" t="s">
        <v>129</v>
      </c>
      <c r="M18" s="15">
        <f t="shared" si="0"/>
        <v>49</v>
      </c>
      <c r="N18" s="15">
        <v>61.25</v>
      </c>
      <c r="O18" s="47" t="s">
        <v>130</v>
      </c>
      <c r="P18" s="9">
        <v>27.5</v>
      </c>
      <c r="Q18" s="9" t="s">
        <v>505</v>
      </c>
      <c r="R18" s="129">
        <v>88.8</v>
      </c>
      <c r="S18" s="9" t="s">
        <v>502</v>
      </c>
    </row>
    <row r="19" spans="1:30" ht="24.95" customHeight="1" x14ac:dyDescent="0.2">
      <c r="A19" s="49" t="s">
        <v>464</v>
      </c>
      <c r="B19" s="43" t="s">
        <v>465</v>
      </c>
      <c r="C19" s="65">
        <v>52</v>
      </c>
      <c r="D19" s="43" t="s">
        <v>466</v>
      </c>
      <c r="E19" s="8" t="s">
        <v>467</v>
      </c>
      <c r="F19" s="43" t="s">
        <v>101</v>
      </c>
      <c r="G19" s="65" t="s">
        <v>102</v>
      </c>
      <c r="H19" s="7">
        <v>10</v>
      </c>
      <c r="I19" s="7">
        <v>14</v>
      </c>
      <c r="J19" s="7">
        <v>12.5</v>
      </c>
      <c r="K19" s="7">
        <v>12.5</v>
      </c>
      <c r="L19" s="7" t="s">
        <v>129</v>
      </c>
      <c r="M19" s="15">
        <f t="shared" si="0"/>
        <v>49</v>
      </c>
      <c r="N19" s="15">
        <v>61.25</v>
      </c>
      <c r="O19" s="47" t="s">
        <v>130</v>
      </c>
      <c r="P19" s="9">
        <v>27.5</v>
      </c>
      <c r="Q19" s="9" t="s">
        <v>505</v>
      </c>
      <c r="R19" s="129">
        <v>88.8</v>
      </c>
      <c r="S19" s="9" t="s">
        <v>502</v>
      </c>
    </row>
    <row r="20" spans="1:30" ht="24.95" customHeight="1" x14ac:dyDescent="0.2">
      <c r="A20" s="49" t="s">
        <v>468</v>
      </c>
      <c r="B20" s="43" t="s">
        <v>453</v>
      </c>
      <c r="C20" s="65">
        <v>34</v>
      </c>
      <c r="D20" s="43" t="s">
        <v>454</v>
      </c>
      <c r="E20" s="8" t="s">
        <v>455</v>
      </c>
      <c r="F20" s="43" t="s">
        <v>101</v>
      </c>
      <c r="G20" s="65" t="s">
        <v>102</v>
      </c>
      <c r="H20" s="7">
        <v>10</v>
      </c>
      <c r="I20" s="7">
        <v>12.5</v>
      </c>
      <c r="J20" s="7">
        <v>14</v>
      </c>
      <c r="K20" s="7">
        <v>12.5</v>
      </c>
      <c r="L20" s="7" t="s">
        <v>129</v>
      </c>
      <c r="M20" s="15">
        <f t="shared" si="0"/>
        <v>49</v>
      </c>
      <c r="N20" s="15">
        <v>61.25</v>
      </c>
      <c r="O20" s="47" t="s">
        <v>130</v>
      </c>
      <c r="P20" s="9">
        <v>27</v>
      </c>
      <c r="Q20" s="9" t="s">
        <v>505</v>
      </c>
      <c r="R20" s="129">
        <v>88.3</v>
      </c>
      <c r="S20" s="9" t="s">
        <v>502</v>
      </c>
    </row>
    <row r="21" spans="1:30" ht="24.95" customHeight="1" x14ac:dyDescent="0.2">
      <c r="A21" s="49" t="s">
        <v>472</v>
      </c>
      <c r="B21" s="43" t="s">
        <v>104</v>
      </c>
      <c r="C21" s="65">
        <v>76</v>
      </c>
      <c r="D21" s="49" t="s">
        <v>105</v>
      </c>
      <c r="E21" s="52" t="s">
        <v>106</v>
      </c>
      <c r="F21" s="49" t="s">
        <v>101</v>
      </c>
      <c r="G21" s="65" t="s">
        <v>102</v>
      </c>
      <c r="H21" s="7">
        <v>10</v>
      </c>
      <c r="I21" s="7">
        <v>12.5</v>
      </c>
      <c r="J21" s="7">
        <v>12.5</v>
      </c>
      <c r="K21" s="7">
        <v>12.5</v>
      </c>
      <c r="L21" s="7" t="s">
        <v>129</v>
      </c>
      <c r="M21" s="15">
        <f t="shared" si="0"/>
        <v>47.5</v>
      </c>
      <c r="N21" s="15">
        <f>M21*1.25</f>
        <v>59.375</v>
      </c>
      <c r="O21" s="47" t="s">
        <v>130</v>
      </c>
      <c r="P21" s="9">
        <v>27.5</v>
      </c>
      <c r="Q21" s="9" t="s">
        <v>505</v>
      </c>
      <c r="R21" s="129">
        <v>86.9</v>
      </c>
      <c r="S21" s="9" t="s">
        <v>502</v>
      </c>
    </row>
    <row r="22" spans="1:30" ht="24.95" customHeight="1" x14ac:dyDescent="0.2">
      <c r="A22" s="49" t="s">
        <v>476</v>
      </c>
      <c r="B22" s="43" t="s">
        <v>482</v>
      </c>
      <c r="C22" s="65">
        <v>36</v>
      </c>
      <c r="D22" s="43" t="s">
        <v>483</v>
      </c>
      <c r="E22" s="8" t="s">
        <v>484</v>
      </c>
      <c r="F22" s="43" t="s">
        <v>101</v>
      </c>
      <c r="G22" s="65" t="s">
        <v>102</v>
      </c>
      <c r="H22" s="7">
        <v>10</v>
      </c>
      <c r="I22" s="7">
        <v>12.5</v>
      </c>
      <c r="J22" s="7">
        <v>12.5</v>
      </c>
      <c r="K22" s="7">
        <v>12.5</v>
      </c>
      <c r="L22" s="7" t="s">
        <v>129</v>
      </c>
      <c r="M22" s="15">
        <f t="shared" si="0"/>
        <v>47.5</v>
      </c>
      <c r="N22" s="15">
        <v>59.375</v>
      </c>
      <c r="O22" s="47" t="s">
        <v>130</v>
      </c>
      <c r="P22" s="9">
        <v>27</v>
      </c>
      <c r="Q22" s="9" t="s">
        <v>505</v>
      </c>
      <c r="R22" s="129">
        <v>86.4</v>
      </c>
      <c r="S22" s="9" t="s">
        <v>502</v>
      </c>
    </row>
    <row r="23" spans="1:30" ht="24.95" customHeight="1" x14ac:dyDescent="0.2">
      <c r="A23" s="49" t="s">
        <v>480</v>
      </c>
      <c r="B23" s="43" t="s">
        <v>473</v>
      </c>
      <c r="C23" s="65">
        <v>61</v>
      </c>
      <c r="D23" s="43" t="s">
        <v>474</v>
      </c>
      <c r="E23" s="8" t="s">
        <v>475</v>
      </c>
      <c r="F23" s="43" t="s">
        <v>101</v>
      </c>
      <c r="G23" s="65" t="s">
        <v>102</v>
      </c>
      <c r="H23" s="7">
        <v>10</v>
      </c>
      <c r="I23" s="7">
        <v>14</v>
      </c>
      <c r="J23" s="7">
        <v>12.5</v>
      </c>
      <c r="K23" s="7">
        <v>12.5</v>
      </c>
      <c r="L23" s="7" t="s">
        <v>129</v>
      </c>
      <c r="M23" s="15">
        <f t="shared" si="0"/>
        <v>49</v>
      </c>
      <c r="N23" s="15">
        <v>61.25</v>
      </c>
      <c r="O23" s="47" t="s">
        <v>130</v>
      </c>
      <c r="P23" s="9">
        <v>25</v>
      </c>
      <c r="Q23" s="9" t="s">
        <v>505</v>
      </c>
      <c r="R23" s="129">
        <v>86.3</v>
      </c>
      <c r="S23" s="113" t="s">
        <v>506</v>
      </c>
    </row>
    <row r="24" spans="1:30" ht="24.95" customHeight="1" x14ac:dyDescent="0.2">
      <c r="A24" s="49" t="s">
        <v>481</v>
      </c>
      <c r="B24" s="43" t="s">
        <v>477</v>
      </c>
      <c r="C24" s="65">
        <v>70</v>
      </c>
      <c r="D24" s="43" t="s">
        <v>478</v>
      </c>
      <c r="E24" s="8" t="s">
        <v>479</v>
      </c>
      <c r="F24" s="43" t="s">
        <v>101</v>
      </c>
      <c r="G24" s="65" t="s">
        <v>102</v>
      </c>
      <c r="H24" s="7">
        <v>10</v>
      </c>
      <c r="I24" s="7">
        <v>14</v>
      </c>
      <c r="J24" s="7">
        <v>14</v>
      </c>
      <c r="K24" s="7">
        <v>10</v>
      </c>
      <c r="L24" s="7" t="s">
        <v>129</v>
      </c>
      <c r="M24" s="15">
        <f t="shared" si="0"/>
        <v>48</v>
      </c>
      <c r="N24" s="15">
        <v>60</v>
      </c>
      <c r="O24" s="47" t="s">
        <v>130</v>
      </c>
      <c r="P24" s="9">
        <v>23</v>
      </c>
      <c r="Q24" s="9" t="s">
        <v>505</v>
      </c>
      <c r="R24" s="129">
        <v>83</v>
      </c>
      <c r="S24" s="113"/>
    </row>
    <row r="25" spans="1:30" ht="24.95" customHeight="1" x14ac:dyDescent="0.2">
      <c r="A25" s="49" t="s">
        <v>485</v>
      </c>
      <c r="B25" s="43" t="s">
        <v>486</v>
      </c>
      <c r="C25" s="65">
        <v>59</v>
      </c>
      <c r="D25" s="43" t="s">
        <v>487</v>
      </c>
      <c r="E25" s="8" t="s">
        <v>488</v>
      </c>
      <c r="F25" s="43" t="s">
        <v>101</v>
      </c>
      <c r="G25" s="65" t="s">
        <v>102</v>
      </c>
      <c r="H25" s="7">
        <v>10</v>
      </c>
      <c r="I25" s="7">
        <v>12.5</v>
      </c>
      <c r="J25" s="7">
        <v>12.5</v>
      </c>
      <c r="K25" s="7">
        <v>12.5</v>
      </c>
      <c r="L25" s="7" t="s">
        <v>129</v>
      </c>
      <c r="M25" s="15">
        <f t="shared" si="0"/>
        <v>47.5</v>
      </c>
      <c r="N25" s="15">
        <v>59.375</v>
      </c>
      <c r="O25" s="47" t="s">
        <v>130</v>
      </c>
      <c r="P25" s="9">
        <v>23</v>
      </c>
      <c r="Q25" s="9" t="s">
        <v>505</v>
      </c>
      <c r="R25" s="129">
        <v>82.4</v>
      </c>
      <c r="S25" s="113"/>
    </row>
    <row r="26" spans="1:30" ht="24.95" customHeight="1" x14ac:dyDescent="0.2">
      <c r="A26" s="49" t="s">
        <v>489</v>
      </c>
      <c r="B26" s="43" t="s">
        <v>490</v>
      </c>
      <c r="C26" s="65">
        <v>50</v>
      </c>
      <c r="D26" s="43" t="s">
        <v>491</v>
      </c>
      <c r="E26" s="8" t="s">
        <v>492</v>
      </c>
      <c r="F26" s="43" t="s">
        <v>101</v>
      </c>
      <c r="G26" s="65" t="s">
        <v>102</v>
      </c>
      <c r="H26" s="7">
        <v>10</v>
      </c>
      <c r="I26" s="7">
        <v>14</v>
      </c>
      <c r="J26" s="7">
        <v>10</v>
      </c>
      <c r="K26" s="7">
        <v>12.5</v>
      </c>
      <c r="L26" s="7" t="s">
        <v>129</v>
      </c>
      <c r="M26" s="15">
        <f t="shared" si="0"/>
        <v>46.5</v>
      </c>
      <c r="N26" s="15">
        <v>58.125</v>
      </c>
      <c r="O26" s="47" t="s">
        <v>130</v>
      </c>
      <c r="P26" s="9">
        <v>22.5</v>
      </c>
      <c r="Q26" s="9"/>
      <c r="R26" s="129">
        <v>80.599999999999994</v>
      </c>
      <c r="S26" s="113"/>
    </row>
    <row r="27" spans="1:30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ht="12.6" customHeight="1" x14ac:dyDescent="0.2">
      <c r="A28" s="192" t="s">
        <v>507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1:30" ht="12.6" customHeight="1" x14ac:dyDescent="0.2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0" ht="12.6" customHeight="1" x14ac:dyDescent="0.2">
      <c r="A30" s="192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ht="12.6" customHeight="1" x14ac:dyDescent="0.2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</row>
    <row r="32" spans="1:30" ht="12.6" customHeight="1" x14ac:dyDescent="0.2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</row>
    <row r="33" spans="1:19" ht="12.6" customHeight="1" x14ac:dyDescent="0.2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1:19" ht="12.6" customHeight="1" x14ac:dyDescent="0.2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1:19" ht="15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7"/>
    </row>
    <row r="36" spans="1:19" ht="15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7"/>
      <c r="S36" s="85" t="s">
        <v>207</v>
      </c>
    </row>
    <row r="37" spans="1:19" ht="15.7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83"/>
      <c r="O37" s="87"/>
      <c r="S37" s="84">
        <v>44312</v>
      </c>
    </row>
  </sheetData>
  <sortState xmlns:xlrd2="http://schemas.microsoft.com/office/spreadsheetml/2017/richdata2" ref="A13:S26">
    <sortCondition descending="1" ref="R13:R26"/>
  </sortState>
  <mergeCells count="10">
    <mergeCell ref="A28:S34"/>
    <mergeCell ref="A2:C2"/>
    <mergeCell ref="A5:P5"/>
    <mergeCell ref="A6:P6"/>
    <mergeCell ref="A7:P7"/>
    <mergeCell ref="H10:I11"/>
    <mergeCell ref="J10:L10"/>
    <mergeCell ref="K11:L11"/>
    <mergeCell ref="A10:G11"/>
    <mergeCell ref="M10:S11"/>
  </mergeCells>
  <conditionalFormatting sqref="O12">
    <cfRule type="cellIs" dxfId="9" priority="21" operator="equal">
      <formula>"NO CUMPLE"</formula>
    </cfRule>
    <cfRule type="cellIs" dxfId="8" priority="22" operator="equal">
      <formula>"CUMPLE"</formula>
    </cfRule>
  </conditionalFormatting>
  <conditionalFormatting sqref="D13:D14">
    <cfRule type="duplicateValues" dxfId="7" priority="9"/>
  </conditionalFormatting>
  <conditionalFormatting sqref="D13:D14">
    <cfRule type="duplicateValues" dxfId="6" priority="10"/>
  </conditionalFormatting>
  <conditionalFormatting sqref="O13:O14">
    <cfRule type="cellIs" dxfId="5" priority="7" operator="equal">
      <formula>"NO CUMPLE"</formula>
    </cfRule>
    <cfRule type="cellIs" dxfId="4" priority="8" operator="equal">
      <formula>"CUMPLE"</formula>
    </cfRule>
  </conditionalFormatting>
  <conditionalFormatting sqref="O15:O26">
    <cfRule type="cellIs" dxfId="3" priority="4" operator="equal">
      <formula>"NO CUMPLE"</formula>
    </cfRule>
    <cfRule type="cellIs" dxfId="2" priority="5" operator="equal">
      <formula>"CUMPLE"</formula>
    </cfRule>
  </conditionalFormatting>
  <conditionalFormatting sqref="A13:A26">
    <cfRule type="duplicateValues" dxfId="1" priority="92"/>
  </conditionalFormatting>
  <conditionalFormatting sqref="D15:D26">
    <cfRule type="duplicateValues" dxfId="0" priority="9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8"/>
  <sheetViews>
    <sheetView zoomScale="50" zoomScaleNormal="50" workbookViewId="0"/>
  </sheetViews>
  <sheetFormatPr baseColWidth="10" defaultColWidth="11.42578125" defaultRowHeight="12.75" x14ac:dyDescent="0.2"/>
  <cols>
    <col min="5" max="5" width="43.140625" customWidth="1"/>
    <col min="6" max="6" width="13.5703125" customWidth="1"/>
    <col min="7" max="7" width="37.28515625" style="51" customWidth="1"/>
    <col min="8" max="8" width="19.140625" customWidth="1"/>
    <col min="9" max="9" width="12.28515625" customWidth="1"/>
    <col min="10" max="10" width="15.42578125" customWidth="1"/>
    <col min="11" max="11" width="31.5703125" customWidth="1"/>
    <col min="12" max="12" width="16" customWidth="1"/>
    <col min="13" max="13" width="18.42578125" customWidth="1"/>
    <col min="14" max="14" width="16.7109375" customWidth="1"/>
    <col min="15" max="15" width="20.85546875" customWidth="1"/>
    <col min="16" max="16" width="15.85546875" customWidth="1"/>
    <col min="17" max="17" width="14.42578125" style="87" customWidth="1"/>
    <col min="18" max="18" width="11.85546875" customWidth="1"/>
    <col min="19" max="19" width="60" customWidth="1"/>
    <col min="20" max="20" width="9.7109375" customWidth="1"/>
    <col min="21" max="21" width="13.42578125" customWidth="1"/>
  </cols>
  <sheetData>
    <row r="1" spans="1:31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24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23.25" customHeight="1" x14ac:dyDescent="0.35">
      <c r="A6" s="185" t="s">
        <v>108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24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25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 ht="12.75" customHeight="1" x14ac:dyDescent="0.2">
      <c r="A8" s="87"/>
      <c r="B8" s="87"/>
      <c r="C8" s="87"/>
      <c r="D8" s="87"/>
      <c r="E8" s="87"/>
      <c r="F8" s="87"/>
      <c r="G8" s="87"/>
      <c r="H8" s="191"/>
      <c r="I8" s="191"/>
      <c r="J8" s="191"/>
      <c r="K8" s="191"/>
      <c r="L8" s="191"/>
      <c r="M8" s="191"/>
      <c r="N8" s="191"/>
      <c r="O8" s="191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87"/>
      <c r="AE8" s="87"/>
    </row>
    <row r="9" spans="1:31" ht="15" customHeight="1" x14ac:dyDescent="0.2">
      <c r="A9" s="89"/>
      <c r="B9" s="90"/>
      <c r="C9" s="90"/>
      <c r="D9" s="90"/>
      <c r="E9" s="90"/>
      <c r="F9" s="90"/>
      <c r="G9" s="91"/>
      <c r="H9" s="186" t="s">
        <v>110</v>
      </c>
      <c r="I9" s="186"/>
      <c r="J9" s="187" t="s">
        <v>111</v>
      </c>
      <c r="K9" s="187"/>
      <c r="L9" s="187"/>
      <c r="M9" s="89"/>
      <c r="N9" s="90"/>
      <c r="O9" s="166"/>
      <c r="P9" s="166"/>
      <c r="Q9" s="166"/>
      <c r="R9" s="166"/>
      <c r="S9" s="167"/>
      <c r="T9" s="183"/>
      <c r="V9" s="190"/>
      <c r="W9" s="190"/>
    </row>
    <row r="10" spans="1:31" ht="33.75" customHeight="1" x14ac:dyDescent="0.2">
      <c r="A10" s="92"/>
      <c r="B10" s="93"/>
      <c r="C10" s="93"/>
      <c r="D10" s="93"/>
      <c r="E10" s="93"/>
      <c r="F10" s="93"/>
      <c r="G10" s="94"/>
      <c r="H10" s="186"/>
      <c r="I10" s="186"/>
      <c r="J10" s="1" t="s">
        <v>113</v>
      </c>
      <c r="K10" s="188" t="s">
        <v>114</v>
      </c>
      <c r="L10" s="188"/>
      <c r="M10" s="92"/>
      <c r="N10" s="93"/>
      <c r="O10" s="168"/>
      <c r="P10" s="168"/>
      <c r="Q10" s="168"/>
      <c r="R10" s="168"/>
      <c r="S10" s="169"/>
      <c r="T10" s="183"/>
      <c r="V10" s="190"/>
      <c r="W10" s="190"/>
    </row>
    <row r="11" spans="1:31" ht="45" x14ac:dyDescent="0.25">
      <c r="A11" s="2" t="s">
        <v>499</v>
      </c>
      <c r="B11" s="2" t="s">
        <v>4</v>
      </c>
      <c r="C11" s="2" t="s">
        <v>115</v>
      </c>
      <c r="D11" s="2" t="s">
        <v>5</v>
      </c>
      <c r="E11" s="2" t="s">
        <v>6</v>
      </c>
      <c r="F11" s="2" t="s">
        <v>7</v>
      </c>
      <c r="G11" s="2" t="s">
        <v>8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4" t="s">
        <v>122</v>
      </c>
      <c r="N11" s="4" t="s">
        <v>123</v>
      </c>
      <c r="O11" s="5" t="s">
        <v>124</v>
      </c>
      <c r="P11" s="148" t="s">
        <v>493</v>
      </c>
      <c r="Q11" s="149" t="s">
        <v>508</v>
      </c>
      <c r="R11" s="150" t="s">
        <v>112</v>
      </c>
      <c r="S11" s="146" t="s">
        <v>125</v>
      </c>
      <c r="T11" s="183"/>
      <c r="V11" s="190"/>
      <c r="W11" s="190"/>
    </row>
    <row r="12" spans="1:31" s="87" customFormat="1" ht="24.95" customHeight="1" x14ac:dyDescent="0.25">
      <c r="A12" s="54">
        <v>1</v>
      </c>
      <c r="B12" s="43" t="s">
        <v>140</v>
      </c>
      <c r="C12" s="65">
        <v>103</v>
      </c>
      <c r="D12" s="43" t="s">
        <v>141</v>
      </c>
      <c r="E12" s="161" t="s">
        <v>142</v>
      </c>
      <c r="F12" s="9" t="s">
        <v>15</v>
      </c>
      <c r="G12" s="30" t="s">
        <v>16</v>
      </c>
      <c r="H12" s="7">
        <v>10</v>
      </c>
      <c r="I12" s="7">
        <v>14</v>
      </c>
      <c r="J12" s="7">
        <v>14</v>
      </c>
      <c r="K12" s="7">
        <v>14</v>
      </c>
      <c r="L12" s="7" t="s">
        <v>129</v>
      </c>
      <c r="M12" s="15">
        <f t="shared" ref="M12:M42" si="0">SUM(H12:L12)</f>
        <v>52</v>
      </c>
      <c r="N12" s="15">
        <v>65</v>
      </c>
      <c r="O12" s="47" t="s">
        <v>130</v>
      </c>
      <c r="P12" s="121">
        <v>24</v>
      </c>
      <c r="Q12" s="165" t="s">
        <v>505</v>
      </c>
      <c r="R12" s="96">
        <v>89</v>
      </c>
      <c r="S12" s="133" t="s">
        <v>500</v>
      </c>
      <c r="T12" s="138"/>
      <c r="V12" s="122"/>
      <c r="W12" s="122"/>
    </row>
    <row r="13" spans="1:31" s="87" customFormat="1" ht="24.95" customHeight="1" x14ac:dyDescent="0.25">
      <c r="A13" s="54">
        <v>2</v>
      </c>
      <c r="B13" s="45" t="s">
        <v>134</v>
      </c>
      <c r="C13" s="46">
        <v>48</v>
      </c>
      <c r="D13" s="45" t="s">
        <v>135</v>
      </c>
      <c r="E13" s="162" t="s">
        <v>136</v>
      </c>
      <c r="F13" s="59" t="s">
        <v>15</v>
      </c>
      <c r="G13" s="30" t="s">
        <v>16</v>
      </c>
      <c r="H13" s="7">
        <v>10</v>
      </c>
      <c r="I13" s="7">
        <v>14</v>
      </c>
      <c r="J13" s="7">
        <v>14</v>
      </c>
      <c r="K13" s="7">
        <v>14</v>
      </c>
      <c r="L13" s="7" t="s">
        <v>129</v>
      </c>
      <c r="M13" s="15">
        <f t="shared" si="0"/>
        <v>52</v>
      </c>
      <c r="N13" s="15">
        <v>65</v>
      </c>
      <c r="O13" s="47" t="s">
        <v>130</v>
      </c>
      <c r="P13" s="121">
        <v>23.5</v>
      </c>
      <c r="Q13" s="165" t="s">
        <v>505</v>
      </c>
      <c r="R13" s="96">
        <v>88.5</v>
      </c>
      <c r="S13" s="133" t="s">
        <v>500</v>
      </c>
      <c r="T13" s="138"/>
      <c r="V13" s="122"/>
      <c r="W13" s="122"/>
    </row>
    <row r="14" spans="1:31" s="87" customFormat="1" ht="24.95" customHeight="1" x14ac:dyDescent="0.25">
      <c r="A14" s="54">
        <v>3</v>
      </c>
      <c r="B14" s="43" t="s">
        <v>126</v>
      </c>
      <c r="C14" s="46">
        <v>52</v>
      </c>
      <c r="D14" s="43" t="s">
        <v>127</v>
      </c>
      <c r="E14" s="161" t="s">
        <v>128</v>
      </c>
      <c r="F14" s="9" t="s">
        <v>15</v>
      </c>
      <c r="G14" s="30" t="s">
        <v>16</v>
      </c>
      <c r="H14" s="7">
        <v>12.5</v>
      </c>
      <c r="I14" s="7">
        <v>14</v>
      </c>
      <c r="J14" s="7">
        <v>14</v>
      </c>
      <c r="K14" s="7">
        <v>14</v>
      </c>
      <c r="L14" s="7" t="s">
        <v>129</v>
      </c>
      <c r="M14" s="15">
        <f t="shared" si="0"/>
        <v>54.5</v>
      </c>
      <c r="N14" s="15">
        <v>68.125</v>
      </c>
      <c r="O14" s="47" t="s">
        <v>130</v>
      </c>
      <c r="P14" s="95">
        <v>20</v>
      </c>
      <c r="Q14" s="165" t="s">
        <v>505</v>
      </c>
      <c r="R14" s="96">
        <v>88.1</v>
      </c>
      <c r="S14" s="133" t="s">
        <v>500</v>
      </c>
      <c r="T14" s="138"/>
      <c r="V14" s="122"/>
      <c r="W14" s="122"/>
    </row>
    <row r="15" spans="1:31" s="87" customFormat="1" ht="24.95" customHeight="1" x14ac:dyDescent="0.25">
      <c r="A15" s="54">
        <v>4</v>
      </c>
      <c r="B15" s="43" t="s">
        <v>28</v>
      </c>
      <c r="C15" s="65">
        <v>111</v>
      </c>
      <c r="D15" s="49" t="s">
        <v>29</v>
      </c>
      <c r="E15" s="161" t="s">
        <v>30</v>
      </c>
      <c r="F15" s="49" t="s">
        <v>15</v>
      </c>
      <c r="G15" s="30" t="s">
        <v>16</v>
      </c>
      <c r="H15" s="7">
        <v>12.5</v>
      </c>
      <c r="I15" s="7">
        <v>14</v>
      </c>
      <c r="J15" s="7">
        <v>12.5</v>
      </c>
      <c r="K15" s="7">
        <v>12.5</v>
      </c>
      <c r="L15" s="7" t="s">
        <v>129</v>
      </c>
      <c r="M15" s="15">
        <f t="shared" si="0"/>
        <v>51.5</v>
      </c>
      <c r="N15" s="15">
        <f>M15*1.25</f>
        <v>64.375</v>
      </c>
      <c r="O15" s="47" t="s">
        <v>130</v>
      </c>
      <c r="P15" s="121">
        <v>23</v>
      </c>
      <c r="Q15" s="165" t="s">
        <v>505</v>
      </c>
      <c r="R15" s="96">
        <v>87.4</v>
      </c>
      <c r="S15" s="133" t="s">
        <v>500</v>
      </c>
      <c r="T15" s="138"/>
      <c r="V15" s="122"/>
      <c r="W15" s="122"/>
    </row>
    <row r="16" spans="1:31" s="87" customFormat="1" ht="24.95" customHeight="1" x14ac:dyDescent="0.25">
      <c r="A16" s="54">
        <v>5</v>
      </c>
      <c r="B16" s="43" t="s">
        <v>143</v>
      </c>
      <c r="C16" s="65">
        <v>48</v>
      </c>
      <c r="D16" s="43" t="s">
        <v>144</v>
      </c>
      <c r="E16" s="161" t="s">
        <v>145</v>
      </c>
      <c r="F16" s="9" t="s">
        <v>15</v>
      </c>
      <c r="G16" s="30" t="s">
        <v>16</v>
      </c>
      <c r="H16" s="7">
        <v>12.5</v>
      </c>
      <c r="I16" s="7">
        <v>12.5</v>
      </c>
      <c r="J16" s="7">
        <v>14</v>
      </c>
      <c r="K16" s="7">
        <v>12.5</v>
      </c>
      <c r="L16" s="7" t="s">
        <v>129</v>
      </c>
      <c r="M16" s="15">
        <f t="shared" si="0"/>
        <v>51.5</v>
      </c>
      <c r="N16" s="15">
        <v>64.375</v>
      </c>
      <c r="O16" s="47" t="s">
        <v>130</v>
      </c>
      <c r="P16" s="121">
        <v>23</v>
      </c>
      <c r="Q16" s="165" t="s">
        <v>505</v>
      </c>
      <c r="R16" s="96">
        <v>87.4</v>
      </c>
      <c r="S16" s="133" t="s">
        <v>500</v>
      </c>
      <c r="T16" s="138"/>
      <c r="V16" s="122"/>
      <c r="W16" s="122"/>
    </row>
    <row r="17" spans="1:23" ht="24.95" customHeight="1" x14ac:dyDescent="0.2">
      <c r="A17" s="54">
        <v>6</v>
      </c>
      <c r="B17" s="43" t="s">
        <v>158</v>
      </c>
      <c r="C17" s="65">
        <v>51</v>
      </c>
      <c r="D17" s="43" t="s">
        <v>159</v>
      </c>
      <c r="E17" s="161" t="s">
        <v>160</v>
      </c>
      <c r="F17" s="9" t="s">
        <v>15</v>
      </c>
      <c r="G17" s="30" t="s">
        <v>16</v>
      </c>
      <c r="H17" s="7">
        <v>12.5</v>
      </c>
      <c r="I17" s="7">
        <v>14</v>
      </c>
      <c r="J17" s="7">
        <v>12.5</v>
      </c>
      <c r="K17" s="7">
        <v>10</v>
      </c>
      <c r="L17" s="7" t="s">
        <v>129</v>
      </c>
      <c r="M17" s="15">
        <f t="shared" si="0"/>
        <v>49</v>
      </c>
      <c r="N17" s="15">
        <v>61.25</v>
      </c>
      <c r="O17" s="47" t="s">
        <v>130</v>
      </c>
      <c r="P17" s="121">
        <v>26</v>
      </c>
      <c r="Q17" s="165" t="s">
        <v>505</v>
      </c>
      <c r="R17" s="96">
        <v>87.3</v>
      </c>
      <c r="S17" s="133" t="s">
        <v>500</v>
      </c>
      <c r="V17" s="87"/>
      <c r="W17" s="118"/>
    </row>
    <row r="18" spans="1:23" ht="24.95" customHeight="1" x14ac:dyDescent="0.2">
      <c r="A18" s="54">
        <v>7</v>
      </c>
      <c r="B18" s="45" t="s">
        <v>24</v>
      </c>
      <c r="C18" s="46">
        <v>41</v>
      </c>
      <c r="D18" s="49" t="s">
        <v>25</v>
      </c>
      <c r="E18" s="161" t="s">
        <v>26</v>
      </c>
      <c r="F18" s="49" t="s">
        <v>15</v>
      </c>
      <c r="G18" s="30" t="s">
        <v>16</v>
      </c>
      <c r="H18" s="7">
        <v>10</v>
      </c>
      <c r="I18" s="7">
        <v>14</v>
      </c>
      <c r="J18" s="7">
        <v>14</v>
      </c>
      <c r="K18" s="7">
        <v>14</v>
      </c>
      <c r="L18" s="7" t="s">
        <v>129</v>
      </c>
      <c r="M18" s="15">
        <f t="shared" si="0"/>
        <v>52</v>
      </c>
      <c r="N18" s="15">
        <f>M18*1.25</f>
        <v>65</v>
      </c>
      <c r="O18" s="47" t="s">
        <v>130</v>
      </c>
      <c r="P18" s="95">
        <v>22</v>
      </c>
      <c r="Q18" s="165" t="s">
        <v>505</v>
      </c>
      <c r="R18" s="96">
        <v>87</v>
      </c>
      <c r="S18" s="133" t="s">
        <v>500</v>
      </c>
      <c r="V18" s="87"/>
      <c r="W18" s="118"/>
    </row>
    <row r="19" spans="1:23" ht="24.95" customHeight="1" x14ac:dyDescent="0.2">
      <c r="A19" s="54">
        <v>8</v>
      </c>
      <c r="B19" s="45" t="s">
        <v>137</v>
      </c>
      <c r="C19" s="46">
        <v>56</v>
      </c>
      <c r="D19" s="45" t="s">
        <v>138</v>
      </c>
      <c r="E19" s="162" t="s">
        <v>139</v>
      </c>
      <c r="F19" s="59" t="s">
        <v>15</v>
      </c>
      <c r="G19" s="30" t="s">
        <v>16</v>
      </c>
      <c r="H19" s="7">
        <v>10</v>
      </c>
      <c r="I19" s="7">
        <v>14</v>
      </c>
      <c r="J19" s="7">
        <v>14</v>
      </c>
      <c r="K19" s="7">
        <v>14</v>
      </c>
      <c r="L19" s="7" t="s">
        <v>129</v>
      </c>
      <c r="M19" s="15">
        <f t="shared" si="0"/>
        <v>52</v>
      </c>
      <c r="N19" s="15">
        <v>65</v>
      </c>
      <c r="O19" s="47" t="s">
        <v>130</v>
      </c>
      <c r="P19" s="121">
        <v>21</v>
      </c>
      <c r="Q19" s="165" t="s">
        <v>505</v>
      </c>
      <c r="R19" s="96">
        <v>86</v>
      </c>
      <c r="S19" s="133" t="s">
        <v>500</v>
      </c>
      <c r="V19" s="87"/>
      <c r="W19" s="118"/>
    </row>
    <row r="20" spans="1:23" ht="24.95" customHeight="1" x14ac:dyDescent="0.2">
      <c r="A20" s="54">
        <v>9</v>
      </c>
      <c r="B20" s="43" t="s">
        <v>173</v>
      </c>
      <c r="C20" s="65">
        <v>63</v>
      </c>
      <c r="D20" s="43" t="s">
        <v>174</v>
      </c>
      <c r="E20" s="161" t="s">
        <v>175</v>
      </c>
      <c r="F20" s="9" t="s">
        <v>15</v>
      </c>
      <c r="G20" s="30" t="s">
        <v>16</v>
      </c>
      <c r="H20" s="7">
        <v>10</v>
      </c>
      <c r="I20" s="7">
        <v>12.5</v>
      </c>
      <c r="J20" s="7">
        <v>12.5</v>
      </c>
      <c r="K20" s="7">
        <v>12.5</v>
      </c>
      <c r="L20" s="7" t="s">
        <v>129</v>
      </c>
      <c r="M20" s="15">
        <f t="shared" si="0"/>
        <v>47.5</v>
      </c>
      <c r="N20" s="15">
        <v>59.375</v>
      </c>
      <c r="O20" s="47" t="s">
        <v>130</v>
      </c>
      <c r="P20" s="121">
        <v>25</v>
      </c>
      <c r="Q20" s="165" t="s">
        <v>505</v>
      </c>
      <c r="R20" s="96">
        <v>84.4</v>
      </c>
      <c r="S20" s="133" t="s">
        <v>500</v>
      </c>
      <c r="V20" s="117"/>
      <c r="W20" s="118"/>
    </row>
    <row r="21" spans="1:23" ht="24.95" customHeight="1" x14ac:dyDescent="0.2">
      <c r="A21" s="54">
        <v>10</v>
      </c>
      <c r="B21" s="43" t="s">
        <v>20</v>
      </c>
      <c r="C21" s="65">
        <v>42</v>
      </c>
      <c r="D21" s="43" t="s">
        <v>21</v>
      </c>
      <c r="E21" s="161" t="s">
        <v>22</v>
      </c>
      <c r="F21" s="9" t="s">
        <v>15</v>
      </c>
      <c r="G21" s="30" t="s">
        <v>16</v>
      </c>
      <c r="H21" s="7">
        <v>10</v>
      </c>
      <c r="I21" s="7">
        <v>14</v>
      </c>
      <c r="J21" s="7">
        <v>12.5</v>
      </c>
      <c r="K21" s="7">
        <v>12.5</v>
      </c>
      <c r="L21" s="7" t="s">
        <v>129</v>
      </c>
      <c r="M21" s="15">
        <f t="shared" si="0"/>
        <v>49</v>
      </c>
      <c r="N21" s="15">
        <f>M21*1.25</f>
        <v>61.25</v>
      </c>
      <c r="O21" s="47" t="s">
        <v>130</v>
      </c>
      <c r="P21" s="121">
        <v>22.5</v>
      </c>
      <c r="Q21" s="165" t="s">
        <v>505</v>
      </c>
      <c r="R21" s="96">
        <v>83.8</v>
      </c>
      <c r="S21" s="133" t="s">
        <v>500</v>
      </c>
      <c r="V21" s="117"/>
      <c r="W21" s="118"/>
    </row>
    <row r="22" spans="1:23" ht="24.95" customHeight="1" x14ac:dyDescent="0.2">
      <c r="A22" s="54">
        <v>11</v>
      </c>
      <c r="B22" s="43" t="s">
        <v>170</v>
      </c>
      <c r="C22" s="65">
        <v>35</v>
      </c>
      <c r="D22" s="43" t="s">
        <v>171</v>
      </c>
      <c r="E22" s="161" t="s">
        <v>172</v>
      </c>
      <c r="F22" s="9" t="s">
        <v>15</v>
      </c>
      <c r="G22" s="30" t="s">
        <v>16</v>
      </c>
      <c r="H22" s="7">
        <v>10</v>
      </c>
      <c r="I22" s="7">
        <v>12.5</v>
      </c>
      <c r="J22" s="7">
        <v>12.5</v>
      </c>
      <c r="K22" s="7">
        <v>12.5</v>
      </c>
      <c r="L22" s="7" t="s">
        <v>129</v>
      </c>
      <c r="M22" s="15">
        <f t="shared" si="0"/>
        <v>47.5</v>
      </c>
      <c r="N22" s="15">
        <v>59.375</v>
      </c>
      <c r="O22" s="47" t="s">
        <v>130</v>
      </c>
      <c r="P22" s="121">
        <v>24</v>
      </c>
      <c r="Q22" s="165" t="s">
        <v>505</v>
      </c>
      <c r="R22" s="96">
        <v>83.4</v>
      </c>
      <c r="S22" s="133" t="s">
        <v>500</v>
      </c>
      <c r="V22" s="117"/>
      <c r="W22" s="118"/>
    </row>
    <row r="23" spans="1:23" ht="24.95" customHeight="1" x14ac:dyDescent="0.2">
      <c r="A23" s="54">
        <v>12</v>
      </c>
      <c r="B23" s="43" t="s">
        <v>146</v>
      </c>
      <c r="C23" s="65">
        <v>70</v>
      </c>
      <c r="D23" s="43" t="s">
        <v>147</v>
      </c>
      <c r="E23" s="161" t="s">
        <v>148</v>
      </c>
      <c r="F23" s="9" t="s">
        <v>15</v>
      </c>
      <c r="G23" s="30" t="s">
        <v>16</v>
      </c>
      <c r="H23" s="7">
        <v>10</v>
      </c>
      <c r="I23" s="7">
        <v>12.5</v>
      </c>
      <c r="J23" s="7">
        <v>14</v>
      </c>
      <c r="K23" s="7">
        <v>14</v>
      </c>
      <c r="L23" s="7" t="s">
        <v>129</v>
      </c>
      <c r="M23" s="15">
        <f t="shared" si="0"/>
        <v>50.5</v>
      </c>
      <c r="N23" s="15">
        <v>63.125</v>
      </c>
      <c r="O23" s="47" t="s">
        <v>130</v>
      </c>
      <c r="P23" s="121">
        <v>20</v>
      </c>
      <c r="Q23" s="165" t="s">
        <v>505</v>
      </c>
      <c r="R23" s="96">
        <v>83.1</v>
      </c>
      <c r="S23" s="133" t="s">
        <v>500</v>
      </c>
      <c r="V23" s="117"/>
      <c r="W23" s="118"/>
    </row>
    <row r="24" spans="1:23" ht="24.95" customHeight="1" x14ac:dyDescent="0.2">
      <c r="A24" s="54">
        <v>13</v>
      </c>
      <c r="B24" s="43" t="s">
        <v>149</v>
      </c>
      <c r="C24" s="65">
        <v>71</v>
      </c>
      <c r="D24" s="43" t="s">
        <v>150</v>
      </c>
      <c r="E24" s="161" t="s">
        <v>151</v>
      </c>
      <c r="F24" s="9" t="s">
        <v>15</v>
      </c>
      <c r="G24" s="30" t="s">
        <v>16</v>
      </c>
      <c r="H24" s="7">
        <v>10</v>
      </c>
      <c r="I24" s="7">
        <v>12.5</v>
      </c>
      <c r="J24" s="7">
        <v>14</v>
      </c>
      <c r="K24" s="7">
        <v>14</v>
      </c>
      <c r="L24" s="7" t="s">
        <v>129</v>
      </c>
      <c r="M24" s="15">
        <f t="shared" si="0"/>
        <v>50.5</v>
      </c>
      <c r="N24" s="15">
        <v>63.125</v>
      </c>
      <c r="O24" s="47" t="s">
        <v>130</v>
      </c>
      <c r="P24" s="121">
        <v>20</v>
      </c>
      <c r="Q24" s="165" t="s">
        <v>505</v>
      </c>
      <c r="R24" s="96">
        <v>83.1</v>
      </c>
      <c r="S24" s="133" t="s">
        <v>500</v>
      </c>
      <c r="V24" s="117"/>
      <c r="W24" s="118"/>
    </row>
    <row r="25" spans="1:23" ht="24.95" customHeight="1" x14ac:dyDescent="0.2">
      <c r="A25" s="54">
        <v>14</v>
      </c>
      <c r="B25" s="43" t="s">
        <v>152</v>
      </c>
      <c r="C25" s="65">
        <v>78</v>
      </c>
      <c r="D25" s="43" t="s">
        <v>153</v>
      </c>
      <c r="E25" s="163" t="s">
        <v>154</v>
      </c>
      <c r="F25" s="9" t="s">
        <v>15</v>
      </c>
      <c r="G25" s="30" t="s">
        <v>16</v>
      </c>
      <c r="H25" s="7">
        <v>10</v>
      </c>
      <c r="I25" s="7">
        <v>12.5</v>
      </c>
      <c r="J25" s="7">
        <v>14</v>
      </c>
      <c r="K25" s="7">
        <v>14</v>
      </c>
      <c r="L25" s="7" t="s">
        <v>129</v>
      </c>
      <c r="M25" s="15">
        <f t="shared" si="0"/>
        <v>50.5</v>
      </c>
      <c r="N25" s="15">
        <v>63.125</v>
      </c>
      <c r="O25" s="47" t="s">
        <v>130</v>
      </c>
      <c r="P25" s="121">
        <v>20</v>
      </c>
      <c r="Q25" s="165" t="s">
        <v>505</v>
      </c>
      <c r="R25" s="96">
        <v>83.1</v>
      </c>
      <c r="S25" s="133" t="s">
        <v>500</v>
      </c>
      <c r="V25" s="117"/>
      <c r="W25" s="118"/>
    </row>
    <row r="26" spans="1:23" s="87" customFormat="1" ht="24.95" customHeight="1" x14ac:dyDescent="0.2">
      <c r="A26" s="54">
        <v>15</v>
      </c>
      <c r="B26" s="43" t="s">
        <v>161</v>
      </c>
      <c r="C26" s="65">
        <v>75</v>
      </c>
      <c r="D26" s="43" t="s">
        <v>162</v>
      </c>
      <c r="E26" s="161" t="s">
        <v>163</v>
      </c>
      <c r="F26" s="9" t="s">
        <v>15</v>
      </c>
      <c r="G26" s="30" t="s">
        <v>16</v>
      </c>
      <c r="H26" s="7">
        <v>10</v>
      </c>
      <c r="I26" s="7">
        <v>14</v>
      </c>
      <c r="J26" s="7">
        <v>12.5</v>
      </c>
      <c r="K26" s="7">
        <v>12.5</v>
      </c>
      <c r="L26" s="7" t="s">
        <v>129</v>
      </c>
      <c r="M26" s="15">
        <f t="shared" si="0"/>
        <v>49</v>
      </c>
      <c r="N26" s="15">
        <v>61.25</v>
      </c>
      <c r="O26" s="47" t="s">
        <v>130</v>
      </c>
      <c r="P26" s="121">
        <v>21.5</v>
      </c>
      <c r="Q26" s="165" t="s">
        <v>505</v>
      </c>
      <c r="R26" s="96">
        <v>82.8</v>
      </c>
      <c r="S26" s="133" t="s">
        <v>500</v>
      </c>
      <c r="V26" s="117"/>
      <c r="W26" s="118"/>
    </row>
    <row r="27" spans="1:23" s="87" customFormat="1" ht="24.95" customHeight="1" x14ac:dyDescent="0.2">
      <c r="A27" s="54">
        <v>16</v>
      </c>
      <c r="B27" s="43" t="s">
        <v>176</v>
      </c>
      <c r="C27" s="65">
        <v>35</v>
      </c>
      <c r="D27" s="43" t="s">
        <v>177</v>
      </c>
      <c r="E27" s="161" t="s">
        <v>178</v>
      </c>
      <c r="F27" s="9" t="s">
        <v>15</v>
      </c>
      <c r="G27" s="30" t="s">
        <v>16</v>
      </c>
      <c r="H27" s="7">
        <v>10</v>
      </c>
      <c r="I27" s="7">
        <v>14</v>
      </c>
      <c r="J27" s="7">
        <v>10</v>
      </c>
      <c r="K27" s="7">
        <v>12.5</v>
      </c>
      <c r="L27" s="7" t="s">
        <v>129</v>
      </c>
      <c r="M27" s="15">
        <f t="shared" si="0"/>
        <v>46.5</v>
      </c>
      <c r="N27" s="15">
        <v>58.125</v>
      </c>
      <c r="O27" s="47" t="s">
        <v>130</v>
      </c>
      <c r="P27" s="121">
        <v>24</v>
      </c>
      <c r="Q27" s="165" t="s">
        <v>505</v>
      </c>
      <c r="R27" s="96">
        <v>82.1</v>
      </c>
      <c r="S27" s="133" t="s">
        <v>500</v>
      </c>
      <c r="V27" s="117"/>
      <c r="W27" s="118"/>
    </row>
    <row r="28" spans="1:23" ht="24.95" customHeight="1" x14ac:dyDescent="0.2">
      <c r="A28" s="54">
        <v>17</v>
      </c>
      <c r="B28" s="43" t="s">
        <v>179</v>
      </c>
      <c r="C28" s="65">
        <v>64</v>
      </c>
      <c r="D28" s="43" t="s">
        <v>180</v>
      </c>
      <c r="E28" s="161" t="s">
        <v>181</v>
      </c>
      <c r="F28" s="9" t="s">
        <v>15</v>
      </c>
      <c r="G28" s="30" t="s">
        <v>16</v>
      </c>
      <c r="H28" s="7">
        <v>10</v>
      </c>
      <c r="I28" s="7">
        <v>14</v>
      </c>
      <c r="J28" s="7">
        <v>12.5</v>
      </c>
      <c r="K28" s="7">
        <v>10</v>
      </c>
      <c r="L28" s="7" t="s">
        <v>129</v>
      </c>
      <c r="M28" s="15">
        <f t="shared" si="0"/>
        <v>46.5</v>
      </c>
      <c r="N28" s="15">
        <v>58.125</v>
      </c>
      <c r="O28" s="47" t="s">
        <v>130</v>
      </c>
      <c r="P28" s="121">
        <v>23</v>
      </c>
      <c r="Q28" s="165" t="s">
        <v>505</v>
      </c>
      <c r="R28" s="96">
        <v>81.099999999999994</v>
      </c>
      <c r="S28" s="133" t="s">
        <v>500</v>
      </c>
      <c r="V28" s="117"/>
      <c r="W28" s="118"/>
    </row>
    <row r="29" spans="1:23" ht="24.95" customHeight="1" x14ac:dyDescent="0.2">
      <c r="A29" s="54">
        <v>18</v>
      </c>
      <c r="B29" s="43" t="s">
        <v>164</v>
      </c>
      <c r="C29" s="65">
        <v>39</v>
      </c>
      <c r="D29" s="43" t="s">
        <v>165</v>
      </c>
      <c r="E29" s="161" t="s">
        <v>166</v>
      </c>
      <c r="F29" s="9" t="s">
        <v>15</v>
      </c>
      <c r="G29" s="30" t="s">
        <v>16</v>
      </c>
      <c r="H29" s="7">
        <v>10</v>
      </c>
      <c r="I29" s="7">
        <v>14</v>
      </c>
      <c r="J29" s="7">
        <v>14</v>
      </c>
      <c r="K29" s="7">
        <v>10</v>
      </c>
      <c r="L29" s="7" t="s">
        <v>129</v>
      </c>
      <c r="M29" s="15">
        <f t="shared" si="0"/>
        <v>48</v>
      </c>
      <c r="N29" s="15">
        <v>60</v>
      </c>
      <c r="O29" s="47" t="s">
        <v>130</v>
      </c>
      <c r="P29" s="121">
        <v>21</v>
      </c>
      <c r="Q29" s="165" t="s">
        <v>505</v>
      </c>
      <c r="R29" s="96">
        <v>81</v>
      </c>
      <c r="S29" s="133" t="s">
        <v>500</v>
      </c>
      <c r="V29" s="117"/>
      <c r="W29" s="118"/>
    </row>
    <row r="30" spans="1:23" ht="24.95" customHeight="1" x14ac:dyDescent="0.2">
      <c r="A30" s="54">
        <v>19</v>
      </c>
      <c r="B30" s="43" t="s">
        <v>185</v>
      </c>
      <c r="C30" s="65">
        <v>31</v>
      </c>
      <c r="D30" s="43" t="s">
        <v>186</v>
      </c>
      <c r="E30" s="161" t="s">
        <v>187</v>
      </c>
      <c r="F30" s="9" t="s">
        <v>15</v>
      </c>
      <c r="G30" s="30" t="s">
        <v>16</v>
      </c>
      <c r="H30" s="7">
        <v>10</v>
      </c>
      <c r="I30" s="7">
        <v>14</v>
      </c>
      <c r="J30" s="7">
        <v>10</v>
      </c>
      <c r="K30" s="7">
        <v>10</v>
      </c>
      <c r="L30" s="7" t="s">
        <v>129</v>
      </c>
      <c r="M30" s="15">
        <f t="shared" si="0"/>
        <v>44</v>
      </c>
      <c r="N30" s="15">
        <v>55</v>
      </c>
      <c r="O30" s="47" t="s">
        <v>130</v>
      </c>
      <c r="P30" s="121">
        <v>26</v>
      </c>
      <c r="Q30" s="165" t="s">
        <v>505</v>
      </c>
      <c r="R30" s="96">
        <v>81</v>
      </c>
      <c r="S30" s="133" t="s">
        <v>506</v>
      </c>
      <c r="V30" s="117"/>
      <c r="W30" s="118"/>
    </row>
    <row r="31" spans="1:23" ht="24.95" customHeight="1" x14ac:dyDescent="0.2">
      <c r="A31" s="54">
        <v>20</v>
      </c>
      <c r="B31" s="43" t="s">
        <v>182</v>
      </c>
      <c r="C31" s="65">
        <v>47</v>
      </c>
      <c r="D31" s="43" t="s">
        <v>183</v>
      </c>
      <c r="E31" s="161" t="s">
        <v>184</v>
      </c>
      <c r="F31" s="9" t="s">
        <v>15</v>
      </c>
      <c r="G31" s="30" t="s">
        <v>16</v>
      </c>
      <c r="H31" s="7">
        <v>10</v>
      </c>
      <c r="I31" s="7">
        <v>10</v>
      </c>
      <c r="J31" s="7">
        <v>12.5</v>
      </c>
      <c r="K31" s="7">
        <v>12.5</v>
      </c>
      <c r="L31" s="7" t="s">
        <v>129</v>
      </c>
      <c r="M31" s="15">
        <f t="shared" si="0"/>
        <v>45</v>
      </c>
      <c r="N31" s="15">
        <v>56.25</v>
      </c>
      <c r="O31" s="47" t="s">
        <v>130</v>
      </c>
      <c r="P31" s="121">
        <v>24</v>
      </c>
      <c r="Q31" s="165" t="s">
        <v>505</v>
      </c>
      <c r="R31" s="96">
        <v>80.3</v>
      </c>
      <c r="S31" s="99"/>
      <c r="V31" s="117"/>
      <c r="W31" s="118"/>
    </row>
    <row r="32" spans="1:23" ht="24.95" customHeight="1" x14ac:dyDescent="0.2">
      <c r="A32" s="54">
        <v>21</v>
      </c>
      <c r="B32" s="43" t="s">
        <v>201</v>
      </c>
      <c r="C32" s="65">
        <v>50</v>
      </c>
      <c r="D32" s="43" t="s">
        <v>202</v>
      </c>
      <c r="E32" s="161" t="s">
        <v>203</v>
      </c>
      <c r="F32" s="9" t="s">
        <v>15</v>
      </c>
      <c r="G32" s="30" t="s">
        <v>16</v>
      </c>
      <c r="H32" s="7">
        <v>12.5</v>
      </c>
      <c r="I32" s="7">
        <v>10</v>
      </c>
      <c r="J32" s="7">
        <v>10</v>
      </c>
      <c r="K32" s="7">
        <v>10</v>
      </c>
      <c r="L32" s="7" t="s">
        <v>129</v>
      </c>
      <c r="M32" s="15">
        <f t="shared" si="0"/>
        <v>42.5</v>
      </c>
      <c r="N32" s="15">
        <v>53.125</v>
      </c>
      <c r="O32" s="47" t="s">
        <v>130</v>
      </c>
      <c r="P32" s="121">
        <v>24</v>
      </c>
      <c r="Q32" s="165" t="s">
        <v>505</v>
      </c>
      <c r="R32" s="96">
        <v>77.099999999999994</v>
      </c>
      <c r="S32" s="99"/>
    </row>
    <row r="33" spans="1:23" ht="24.95" customHeight="1" x14ac:dyDescent="0.2">
      <c r="A33" s="54">
        <v>22</v>
      </c>
      <c r="B33" s="66" t="s">
        <v>13</v>
      </c>
      <c r="C33" s="65">
        <v>35</v>
      </c>
      <c r="D33" s="43" t="s">
        <v>191</v>
      </c>
      <c r="E33" s="161" t="s">
        <v>14</v>
      </c>
      <c r="F33" s="9" t="s">
        <v>15</v>
      </c>
      <c r="G33" s="30" t="s">
        <v>16</v>
      </c>
      <c r="H33" s="7">
        <v>10</v>
      </c>
      <c r="I33" s="7">
        <v>12.5</v>
      </c>
      <c r="J33" s="7">
        <v>10</v>
      </c>
      <c r="K33" s="7">
        <v>10</v>
      </c>
      <c r="L33" s="7" t="s">
        <v>129</v>
      </c>
      <c r="M33" s="15">
        <f t="shared" si="0"/>
        <v>42.5</v>
      </c>
      <c r="N33" s="15">
        <f>M33*1.25</f>
        <v>53.125</v>
      </c>
      <c r="O33" s="47" t="s">
        <v>130</v>
      </c>
      <c r="P33" s="121">
        <v>22.5</v>
      </c>
      <c r="Q33" s="165" t="s">
        <v>505</v>
      </c>
      <c r="R33" s="96">
        <v>75.599999999999994</v>
      </c>
      <c r="S33" s="99"/>
      <c r="V33" s="117"/>
      <c r="W33" s="118"/>
    </row>
    <row r="34" spans="1:23" ht="24.95" customHeight="1" x14ac:dyDescent="0.2">
      <c r="A34" s="54">
        <v>23</v>
      </c>
      <c r="B34" s="43" t="s">
        <v>198</v>
      </c>
      <c r="C34" s="65">
        <v>47</v>
      </c>
      <c r="D34" s="43" t="s">
        <v>199</v>
      </c>
      <c r="E34" s="161" t="s">
        <v>200</v>
      </c>
      <c r="F34" s="9" t="s">
        <v>15</v>
      </c>
      <c r="G34" s="30" t="s">
        <v>16</v>
      </c>
      <c r="H34" s="7">
        <v>10</v>
      </c>
      <c r="I34" s="7">
        <v>12.5</v>
      </c>
      <c r="J34" s="7">
        <v>10</v>
      </c>
      <c r="K34" s="7">
        <v>10</v>
      </c>
      <c r="L34" s="7" t="s">
        <v>129</v>
      </c>
      <c r="M34" s="15">
        <f t="shared" si="0"/>
        <v>42.5</v>
      </c>
      <c r="N34" s="15">
        <v>53.125</v>
      </c>
      <c r="O34" s="47" t="s">
        <v>130</v>
      </c>
      <c r="P34" s="121">
        <v>22</v>
      </c>
      <c r="Q34" s="165" t="s">
        <v>505</v>
      </c>
      <c r="R34" s="96">
        <v>75.099999999999994</v>
      </c>
      <c r="S34" s="99"/>
      <c r="V34" s="117"/>
      <c r="W34" s="118"/>
    </row>
    <row r="35" spans="1:23" ht="24.95" customHeight="1" x14ac:dyDescent="0.2">
      <c r="A35" s="54">
        <v>24</v>
      </c>
      <c r="B35" s="43" t="s">
        <v>188</v>
      </c>
      <c r="C35" s="65">
        <v>52</v>
      </c>
      <c r="D35" s="43" t="s">
        <v>189</v>
      </c>
      <c r="E35" s="161" t="s">
        <v>190</v>
      </c>
      <c r="F35" s="9" t="s">
        <v>15</v>
      </c>
      <c r="G35" s="30" t="s">
        <v>16</v>
      </c>
      <c r="H35" s="7">
        <v>10</v>
      </c>
      <c r="I35" s="7">
        <v>14</v>
      </c>
      <c r="J35" s="7">
        <v>10</v>
      </c>
      <c r="K35" s="7">
        <v>10</v>
      </c>
      <c r="L35" s="7" t="s">
        <v>129</v>
      </c>
      <c r="M35" s="15">
        <f t="shared" si="0"/>
        <v>44</v>
      </c>
      <c r="N35" s="15">
        <v>55</v>
      </c>
      <c r="O35" s="47" t="s">
        <v>130</v>
      </c>
      <c r="P35" s="121">
        <v>20</v>
      </c>
      <c r="Q35" s="165" t="s">
        <v>505</v>
      </c>
      <c r="R35" s="96">
        <v>75</v>
      </c>
      <c r="S35" s="99"/>
      <c r="V35" s="117"/>
      <c r="W35" s="118"/>
    </row>
    <row r="36" spans="1:23" ht="24.95" customHeight="1" x14ac:dyDescent="0.2">
      <c r="A36" s="54">
        <v>25</v>
      </c>
      <c r="B36" s="43" t="s">
        <v>195</v>
      </c>
      <c r="C36" s="65">
        <v>35</v>
      </c>
      <c r="D36" s="43" t="s">
        <v>196</v>
      </c>
      <c r="E36" s="161" t="s">
        <v>197</v>
      </c>
      <c r="F36" s="9" t="s">
        <v>15</v>
      </c>
      <c r="G36" s="30" t="s">
        <v>16</v>
      </c>
      <c r="H36" s="7">
        <v>10</v>
      </c>
      <c r="I36" s="7">
        <v>12.5</v>
      </c>
      <c r="J36" s="7">
        <v>10</v>
      </c>
      <c r="K36" s="7">
        <v>10</v>
      </c>
      <c r="L36" s="7" t="s">
        <v>129</v>
      </c>
      <c r="M36" s="15">
        <f t="shared" si="0"/>
        <v>42.5</v>
      </c>
      <c r="N36" s="15">
        <v>53.125</v>
      </c>
      <c r="O36" s="47" t="s">
        <v>130</v>
      </c>
      <c r="P36" s="121">
        <v>21</v>
      </c>
      <c r="Q36" s="165" t="s">
        <v>505</v>
      </c>
      <c r="R36" s="96">
        <v>74.099999999999994</v>
      </c>
      <c r="S36" s="99"/>
      <c r="V36" s="117"/>
      <c r="W36" s="118"/>
    </row>
    <row r="37" spans="1:23" ht="24.95" customHeight="1" x14ac:dyDescent="0.2">
      <c r="A37" s="54">
        <v>26</v>
      </c>
      <c r="B37" s="43" t="s">
        <v>192</v>
      </c>
      <c r="C37" s="65">
        <v>33</v>
      </c>
      <c r="D37" s="43" t="s">
        <v>193</v>
      </c>
      <c r="E37" s="161" t="s">
        <v>194</v>
      </c>
      <c r="F37" s="9" t="s">
        <v>15</v>
      </c>
      <c r="G37" s="30" t="s">
        <v>16</v>
      </c>
      <c r="H37" s="7">
        <v>10</v>
      </c>
      <c r="I37" s="7">
        <v>12.5</v>
      </c>
      <c r="J37" s="7">
        <v>10</v>
      </c>
      <c r="K37" s="7">
        <v>10</v>
      </c>
      <c r="L37" s="7" t="s">
        <v>129</v>
      </c>
      <c r="M37" s="15">
        <f t="shared" si="0"/>
        <v>42.5</v>
      </c>
      <c r="N37" s="15">
        <v>53.125</v>
      </c>
      <c r="O37" s="47" t="s">
        <v>130</v>
      </c>
      <c r="P37" s="121">
        <v>20</v>
      </c>
      <c r="Q37" s="165" t="s">
        <v>505</v>
      </c>
      <c r="R37" s="96">
        <v>73.099999999999994</v>
      </c>
      <c r="S37" s="99"/>
      <c r="V37" s="117"/>
      <c r="W37" s="118"/>
    </row>
    <row r="38" spans="1:23" ht="24.95" customHeight="1" x14ac:dyDescent="0.2">
      <c r="A38" s="54">
        <v>27</v>
      </c>
      <c r="B38" s="43" t="s">
        <v>204</v>
      </c>
      <c r="C38" s="65">
        <v>37</v>
      </c>
      <c r="D38" s="43" t="s">
        <v>205</v>
      </c>
      <c r="E38" s="161" t="s">
        <v>206</v>
      </c>
      <c r="F38" s="9" t="s">
        <v>15</v>
      </c>
      <c r="G38" s="30" t="s">
        <v>16</v>
      </c>
      <c r="H38" s="7">
        <v>10</v>
      </c>
      <c r="I38" s="7">
        <v>10</v>
      </c>
      <c r="J38" s="7">
        <v>10</v>
      </c>
      <c r="K38" s="7">
        <v>10</v>
      </c>
      <c r="L38" s="7" t="s">
        <v>129</v>
      </c>
      <c r="M38" s="15">
        <f t="shared" si="0"/>
        <v>40</v>
      </c>
      <c r="N38" s="15">
        <v>50</v>
      </c>
      <c r="O38" s="47" t="s">
        <v>130</v>
      </c>
      <c r="P38" s="121">
        <v>22</v>
      </c>
      <c r="Q38" s="165" t="s">
        <v>505</v>
      </c>
      <c r="R38" s="96">
        <v>72</v>
      </c>
      <c r="S38" s="99"/>
      <c r="V38" s="117"/>
      <c r="W38" s="118"/>
    </row>
    <row r="39" spans="1:23" ht="24.95" customHeight="1" x14ac:dyDescent="0.2">
      <c r="A39" s="54">
        <v>28</v>
      </c>
      <c r="B39" s="45" t="s">
        <v>131</v>
      </c>
      <c r="C39" s="46">
        <v>43</v>
      </c>
      <c r="D39" s="45" t="s">
        <v>132</v>
      </c>
      <c r="E39" s="162" t="s">
        <v>133</v>
      </c>
      <c r="F39" s="59" t="s">
        <v>15</v>
      </c>
      <c r="G39" s="30" t="s">
        <v>16</v>
      </c>
      <c r="H39" s="7">
        <v>10</v>
      </c>
      <c r="I39" s="7">
        <v>14</v>
      </c>
      <c r="J39" s="7">
        <v>14</v>
      </c>
      <c r="K39" s="7">
        <v>14</v>
      </c>
      <c r="L39" s="7" t="s">
        <v>129</v>
      </c>
      <c r="M39" s="15">
        <f t="shared" si="0"/>
        <v>52</v>
      </c>
      <c r="N39" s="15">
        <v>65</v>
      </c>
      <c r="O39" s="47" t="s">
        <v>130</v>
      </c>
      <c r="P39" s="121">
        <v>19</v>
      </c>
      <c r="Q39" s="165" t="s">
        <v>505</v>
      </c>
      <c r="R39" s="193" t="s">
        <v>495</v>
      </c>
      <c r="S39" s="194"/>
      <c r="V39" s="117"/>
      <c r="W39" s="118"/>
    </row>
    <row r="40" spans="1:23" ht="24.95" customHeight="1" x14ac:dyDescent="0.2">
      <c r="A40" s="54">
        <v>29</v>
      </c>
      <c r="B40" s="45" t="s">
        <v>36</v>
      </c>
      <c r="C40" s="46">
        <v>42</v>
      </c>
      <c r="D40" s="50" t="s">
        <v>37</v>
      </c>
      <c r="E40" s="164" t="s">
        <v>38</v>
      </c>
      <c r="F40" s="50" t="s">
        <v>15</v>
      </c>
      <c r="G40" s="30" t="s">
        <v>16</v>
      </c>
      <c r="H40" s="7">
        <v>10</v>
      </c>
      <c r="I40" s="7">
        <v>14</v>
      </c>
      <c r="J40" s="7">
        <v>14</v>
      </c>
      <c r="K40" s="7">
        <v>14</v>
      </c>
      <c r="L40" s="7" t="s">
        <v>129</v>
      </c>
      <c r="M40" s="15">
        <f t="shared" si="0"/>
        <v>52</v>
      </c>
      <c r="N40" s="15">
        <f>M40*1.25</f>
        <v>65</v>
      </c>
      <c r="O40" s="47" t="s">
        <v>130</v>
      </c>
      <c r="P40" s="95">
        <v>19</v>
      </c>
      <c r="Q40" s="165" t="s">
        <v>505</v>
      </c>
      <c r="R40" s="193" t="s">
        <v>495</v>
      </c>
      <c r="S40" s="194"/>
      <c r="V40" s="117"/>
      <c r="W40" s="118"/>
    </row>
    <row r="41" spans="1:23" ht="24.95" customHeight="1" x14ac:dyDescent="0.2">
      <c r="A41" s="54">
        <v>30</v>
      </c>
      <c r="B41" s="43" t="s">
        <v>155</v>
      </c>
      <c r="C41" s="65">
        <v>40</v>
      </c>
      <c r="D41" s="43" t="s">
        <v>156</v>
      </c>
      <c r="E41" s="161" t="s">
        <v>157</v>
      </c>
      <c r="F41" s="9" t="s">
        <v>15</v>
      </c>
      <c r="G41" s="30" t="s">
        <v>16</v>
      </c>
      <c r="H41" s="7">
        <v>10</v>
      </c>
      <c r="I41" s="7">
        <v>12.5</v>
      </c>
      <c r="J41" s="7">
        <v>12.5</v>
      </c>
      <c r="K41" s="7">
        <v>14</v>
      </c>
      <c r="L41" s="7" t="s">
        <v>129</v>
      </c>
      <c r="M41" s="15">
        <f t="shared" si="0"/>
        <v>49</v>
      </c>
      <c r="N41" s="15">
        <v>61.25</v>
      </c>
      <c r="O41" s="47" t="s">
        <v>130</v>
      </c>
      <c r="P41" s="121">
        <v>18.5</v>
      </c>
      <c r="Q41" s="165" t="s">
        <v>505</v>
      </c>
      <c r="R41" s="193" t="s">
        <v>495</v>
      </c>
      <c r="S41" s="194"/>
      <c r="V41" s="117"/>
      <c r="W41" s="118"/>
    </row>
    <row r="42" spans="1:23" ht="24.95" customHeight="1" x14ac:dyDescent="0.2">
      <c r="A42" s="54">
        <v>31</v>
      </c>
      <c r="B42" s="43" t="s">
        <v>167</v>
      </c>
      <c r="C42" s="65">
        <v>86</v>
      </c>
      <c r="D42" s="43" t="s">
        <v>168</v>
      </c>
      <c r="E42" s="161" t="s">
        <v>169</v>
      </c>
      <c r="F42" s="9" t="s">
        <v>15</v>
      </c>
      <c r="G42" s="30" t="s">
        <v>16</v>
      </c>
      <c r="H42" s="7">
        <v>10</v>
      </c>
      <c r="I42" s="7">
        <v>10</v>
      </c>
      <c r="J42" s="7">
        <v>14</v>
      </c>
      <c r="K42" s="7">
        <v>14</v>
      </c>
      <c r="L42" s="7" t="s">
        <v>129</v>
      </c>
      <c r="M42" s="15">
        <f t="shared" si="0"/>
        <v>48</v>
      </c>
      <c r="N42" s="15">
        <v>60</v>
      </c>
      <c r="O42" s="47" t="s">
        <v>130</v>
      </c>
      <c r="P42" s="121">
        <v>18</v>
      </c>
      <c r="Q42" s="165" t="s">
        <v>505</v>
      </c>
      <c r="R42" s="193" t="s">
        <v>495</v>
      </c>
      <c r="S42" s="194"/>
      <c r="V42" s="117"/>
      <c r="W42" s="118"/>
    </row>
    <row r="43" spans="1:23" ht="24.95" customHeight="1" x14ac:dyDescent="0.2">
      <c r="V43" s="117"/>
      <c r="W43" s="118"/>
    </row>
    <row r="44" spans="1:23" ht="99" customHeight="1" x14ac:dyDescent="0.2">
      <c r="A44" s="192" t="s">
        <v>507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V44" s="117"/>
      <c r="W44" s="118"/>
    </row>
    <row r="45" spans="1:23" s="87" customFormat="1" ht="24.95" customHeight="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V45" s="117"/>
      <c r="W45" s="118"/>
    </row>
    <row r="46" spans="1:23" ht="24.95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7"/>
      <c r="P46" s="87"/>
      <c r="R46" s="87"/>
      <c r="S46" s="85" t="s">
        <v>207</v>
      </c>
      <c r="V46" s="117"/>
      <c r="W46" s="118"/>
    </row>
    <row r="47" spans="1:23" ht="24.9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83"/>
      <c r="O47" s="87"/>
      <c r="P47" s="87"/>
      <c r="R47" s="87"/>
      <c r="S47" s="84">
        <v>44312</v>
      </c>
      <c r="V47" s="117"/>
      <c r="W47" s="118"/>
    </row>
    <row r="48" spans="1:23" s="87" customFormat="1" ht="24.95" customHeight="1" x14ac:dyDescent="0.2">
      <c r="V48" s="117"/>
      <c r="W48" s="118"/>
    </row>
  </sheetData>
  <sortState xmlns:xlrd2="http://schemas.microsoft.com/office/spreadsheetml/2017/richdata2" ref="A12:S42">
    <sortCondition descending="1" ref="R12:R42"/>
  </sortState>
  <mergeCells count="17">
    <mergeCell ref="A44:S44"/>
    <mergeCell ref="R39:S39"/>
    <mergeCell ref="R40:S40"/>
    <mergeCell ref="R41:S41"/>
    <mergeCell ref="R42:S42"/>
    <mergeCell ref="T9:T11"/>
    <mergeCell ref="A2:C2"/>
    <mergeCell ref="A5:O5"/>
    <mergeCell ref="A6:O6"/>
    <mergeCell ref="A7:O7"/>
    <mergeCell ref="H9:I10"/>
    <mergeCell ref="J9:L9"/>
    <mergeCell ref="K10:L10"/>
    <mergeCell ref="P8:AC8"/>
    <mergeCell ref="V9:V11"/>
    <mergeCell ref="W9:W11"/>
    <mergeCell ref="H8:O8"/>
  </mergeCells>
  <conditionalFormatting sqref="O11 O14 O17:O18 O20:O40">
    <cfRule type="cellIs" dxfId="147" priority="69" operator="equal">
      <formula>"NO CUMPLE"</formula>
    </cfRule>
    <cfRule type="cellIs" dxfId="146" priority="70" operator="equal">
      <formula>"CUMPLE"</formula>
    </cfRule>
  </conditionalFormatting>
  <conditionalFormatting sqref="D12">
    <cfRule type="duplicateValues" dxfId="145" priority="81"/>
  </conditionalFormatting>
  <conditionalFormatting sqref="D14">
    <cfRule type="duplicateValues" dxfId="144" priority="60"/>
  </conditionalFormatting>
  <conditionalFormatting sqref="O13">
    <cfRule type="cellIs" dxfId="143" priority="34" operator="equal">
      <formula>"NO CUMPLE"</formula>
    </cfRule>
    <cfRule type="cellIs" dxfId="142" priority="35" operator="equal">
      <formula>"CUMPLE"</formula>
    </cfRule>
  </conditionalFormatting>
  <conditionalFormatting sqref="D18">
    <cfRule type="duplicateValues" dxfId="141" priority="54"/>
  </conditionalFormatting>
  <conditionalFormatting sqref="O12">
    <cfRule type="cellIs" dxfId="140" priority="44" operator="equal">
      <formula>"NO CUMPLE"</formula>
    </cfRule>
    <cfRule type="cellIs" dxfId="139" priority="45" operator="equal">
      <formula>"CUMPLE"</formula>
    </cfRule>
  </conditionalFormatting>
  <conditionalFormatting sqref="O15">
    <cfRule type="cellIs" dxfId="138" priority="42" operator="equal">
      <formula>"NO CUMPLE"</formula>
    </cfRule>
    <cfRule type="cellIs" dxfId="137" priority="43" operator="equal">
      <formula>"CUMPLE"</formula>
    </cfRule>
  </conditionalFormatting>
  <conditionalFormatting sqref="O19">
    <cfRule type="cellIs" dxfId="136" priority="36" operator="equal">
      <formula>"NO CUMPLE"</formula>
    </cfRule>
    <cfRule type="cellIs" dxfId="135" priority="37" operator="equal">
      <formula>"CUMPLE"</formula>
    </cfRule>
  </conditionalFormatting>
  <conditionalFormatting sqref="D39:D40 D19 D13">
    <cfRule type="duplicateValues" dxfId="134" priority="32"/>
  </conditionalFormatting>
  <conditionalFormatting sqref="D15">
    <cfRule type="duplicateValues" dxfId="133" priority="30"/>
  </conditionalFormatting>
  <conditionalFormatting sqref="D15">
    <cfRule type="duplicateValues" dxfId="132" priority="31"/>
  </conditionalFormatting>
  <conditionalFormatting sqref="D16">
    <cfRule type="duplicateValues" dxfId="131" priority="22"/>
  </conditionalFormatting>
  <conditionalFormatting sqref="D12">
    <cfRule type="duplicateValues" dxfId="130" priority="26"/>
  </conditionalFormatting>
  <conditionalFormatting sqref="D12">
    <cfRule type="duplicateValues" dxfId="129" priority="27"/>
  </conditionalFormatting>
  <conditionalFormatting sqref="D15">
    <cfRule type="duplicateValues" dxfId="128" priority="24"/>
  </conditionalFormatting>
  <conditionalFormatting sqref="D15">
    <cfRule type="duplicateValues" dxfId="127" priority="25"/>
  </conditionalFormatting>
  <conditionalFormatting sqref="O16">
    <cfRule type="cellIs" dxfId="126" priority="20" operator="equal">
      <formula>"NO CUMPLE"</formula>
    </cfRule>
    <cfRule type="cellIs" dxfId="125" priority="21" operator="equal">
      <formula>"CUMPLE"</formula>
    </cfRule>
  </conditionalFormatting>
  <conditionalFormatting sqref="O41">
    <cfRule type="cellIs" dxfId="124" priority="3" operator="equal">
      <formula>"NO CUMPLE"</formula>
    </cfRule>
    <cfRule type="cellIs" dxfId="123" priority="4" operator="equal">
      <formula>"CUMPLE"</formula>
    </cfRule>
  </conditionalFormatting>
  <conditionalFormatting sqref="D17 D20:D38 D41:D42">
    <cfRule type="duplicateValues" dxfId="122" priority="185"/>
  </conditionalFormatting>
  <conditionalFormatting sqref="O42">
    <cfRule type="cellIs" dxfId="121" priority="1" operator="equal">
      <formula>"NO CUMPLE"</formula>
    </cfRule>
    <cfRule type="cellIs" dxfId="120" priority="2" operator="equal">
      <formula>"CUMPLE"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7"/>
  <sheetViews>
    <sheetView topLeftCell="A6" zoomScale="70" zoomScaleNormal="70" workbookViewId="0">
      <selection activeCell="A13" sqref="A13"/>
    </sheetView>
  </sheetViews>
  <sheetFormatPr baseColWidth="10" defaultColWidth="11.42578125" defaultRowHeight="12.75" x14ac:dyDescent="0.2"/>
  <cols>
    <col min="1" max="4" width="11.42578125" style="64"/>
    <col min="5" max="5" width="17.7109375" style="64" bestFit="1" customWidth="1"/>
    <col min="6" max="6" width="12.42578125" style="64" customWidth="1"/>
    <col min="7" max="7" width="24.85546875" style="87" customWidth="1"/>
    <col min="8" max="15" width="11.42578125" style="64"/>
    <col min="16" max="16" width="11.42578125" style="64" customWidth="1"/>
    <col min="17" max="17" width="9.5703125" style="87" customWidth="1"/>
    <col min="18" max="18" width="11.42578125" style="64"/>
    <col min="19" max="19" width="22.7109375" style="64" customWidth="1"/>
    <col min="20" max="20" width="12.7109375" style="64" bestFit="1" customWidth="1"/>
    <col min="21" max="21" width="11.42578125" style="64"/>
    <col min="22" max="23" width="13.7109375" style="64" customWidth="1"/>
    <col min="24" max="27" width="11.42578125" style="64"/>
    <col min="28" max="28" width="15.42578125" style="64" customWidth="1"/>
    <col min="29" max="16384" width="11.42578125" style="64"/>
  </cols>
  <sheetData>
    <row r="1" spans="1:31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16"/>
      <c r="R5" s="24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23.25" customHeight="1" x14ac:dyDescent="0.35">
      <c r="A6" s="185" t="s">
        <v>208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16"/>
      <c r="R6" s="24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15"/>
      <c r="R7" s="25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10" spans="1:31" ht="15" x14ac:dyDescent="0.2">
      <c r="A10" s="87"/>
      <c r="B10" s="87"/>
      <c r="C10" s="87"/>
      <c r="D10" s="87"/>
      <c r="E10" s="87"/>
      <c r="F10" s="87"/>
      <c r="H10" s="87"/>
      <c r="I10" s="87"/>
      <c r="J10" s="87"/>
      <c r="K10" s="87"/>
      <c r="L10" s="87"/>
      <c r="M10" s="87"/>
      <c r="N10" s="87"/>
      <c r="O10" s="87"/>
      <c r="P10" s="123"/>
      <c r="Q10" s="123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87"/>
    </row>
    <row r="11" spans="1:31" ht="12.75" customHeight="1" x14ac:dyDescent="0.2">
      <c r="A11" s="195"/>
      <c r="B11" s="195"/>
      <c r="C11" s="195"/>
      <c r="D11" s="195"/>
      <c r="E11" s="195"/>
      <c r="F11" s="195"/>
      <c r="G11" s="160"/>
      <c r="H11" s="187" t="s">
        <v>110</v>
      </c>
      <c r="I11" s="187"/>
      <c r="J11" s="187" t="s">
        <v>111</v>
      </c>
      <c r="K11" s="187"/>
      <c r="L11" s="187"/>
      <c r="M11" s="195"/>
      <c r="N11" s="195"/>
      <c r="O11" s="195"/>
      <c r="P11" s="195"/>
      <c r="Q11" s="195"/>
      <c r="R11" s="195"/>
      <c r="S11" s="195"/>
    </row>
    <row r="12" spans="1:31" ht="81" customHeight="1" x14ac:dyDescent="0.2">
      <c r="A12" s="195"/>
      <c r="B12" s="195"/>
      <c r="C12" s="195"/>
      <c r="D12" s="195"/>
      <c r="E12" s="195"/>
      <c r="F12" s="195"/>
      <c r="G12" s="160"/>
      <c r="H12" s="187"/>
      <c r="I12" s="187"/>
      <c r="J12" s="1" t="s">
        <v>113</v>
      </c>
      <c r="K12" s="188" t="s">
        <v>114</v>
      </c>
      <c r="L12" s="188"/>
      <c r="M12" s="195"/>
      <c r="N12" s="195"/>
      <c r="O12" s="195"/>
      <c r="P12" s="195"/>
      <c r="Q12" s="195"/>
      <c r="R12" s="195"/>
      <c r="S12" s="195"/>
    </row>
    <row r="13" spans="1:31" ht="63" x14ac:dyDescent="0.25">
      <c r="A13" s="2" t="s">
        <v>3</v>
      </c>
      <c r="B13" s="2" t="s">
        <v>4</v>
      </c>
      <c r="C13" s="2" t="s">
        <v>115</v>
      </c>
      <c r="D13" s="2" t="s">
        <v>5</v>
      </c>
      <c r="E13" s="2" t="s">
        <v>6</v>
      </c>
      <c r="F13" s="2" t="s">
        <v>7</v>
      </c>
      <c r="G13" s="2" t="s">
        <v>8</v>
      </c>
      <c r="H13" s="3" t="s">
        <v>117</v>
      </c>
      <c r="I13" s="3" t="s">
        <v>118</v>
      </c>
      <c r="J13" s="3" t="s">
        <v>119</v>
      </c>
      <c r="K13" s="3" t="s">
        <v>120</v>
      </c>
      <c r="L13" s="3" t="s">
        <v>121</v>
      </c>
      <c r="M13" s="4" t="s">
        <v>122</v>
      </c>
      <c r="N13" s="4" t="s">
        <v>123</v>
      </c>
      <c r="O13" s="5" t="s">
        <v>124</v>
      </c>
      <c r="P13" s="124" t="s">
        <v>493</v>
      </c>
      <c r="Q13" s="124" t="s">
        <v>494</v>
      </c>
      <c r="R13" s="125" t="s">
        <v>112</v>
      </c>
      <c r="S13" s="6" t="s">
        <v>125</v>
      </c>
    </row>
    <row r="14" spans="1:31" ht="24.95" customHeight="1" x14ac:dyDescent="0.2">
      <c r="A14" s="9">
        <v>1</v>
      </c>
      <c r="B14" s="45" t="s">
        <v>209</v>
      </c>
      <c r="C14" s="10">
        <v>99</v>
      </c>
      <c r="D14" s="45" t="s">
        <v>210</v>
      </c>
      <c r="E14" s="162" t="s">
        <v>211</v>
      </c>
      <c r="F14" s="43" t="s">
        <v>212</v>
      </c>
      <c r="G14" s="43" t="s">
        <v>509</v>
      </c>
      <c r="H14" s="7">
        <v>12.5</v>
      </c>
      <c r="I14" s="7">
        <v>14</v>
      </c>
      <c r="J14" s="7">
        <v>14</v>
      </c>
      <c r="K14" s="7">
        <v>14</v>
      </c>
      <c r="L14" s="7" t="s">
        <v>129</v>
      </c>
      <c r="M14" s="14">
        <f>SUM(H14:L14)</f>
        <v>54.5</v>
      </c>
      <c r="N14" s="14">
        <v>68.125</v>
      </c>
      <c r="O14" s="47" t="s">
        <v>130</v>
      </c>
      <c r="P14" s="95">
        <v>24</v>
      </c>
      <c r="Q14" s="95" t="s">
        <v>505</v>
      </c>
      <c r="R14" s="96">
        <v>92.1</v>
      </c>
      <c r="S14" s="137" t="s">
        <v>500</v>
      </c>
    </row>
    <row r="15" spans="1:31" ht="24.95" customHeight="1" x14ac:dyDescent="0.2">
      <c r="A15" s="9">
        <v>2</v>
      </c>
      <c r="B15" s="45" t="s">
        <v>213</v>
      </c>
      <c r="C15" s="10">
        <v>166</v>
      </c>
      <c r="D15" s="45" t="s">
        <v>214</v>
      </c>
      <c r="E15" s="162" t="s">
        <v>215</v>
      </c>
      <c r="F15" s="43" t="s">
        <v>212</v>
      </c>
      <c r="G15" s="43" t="s">
        <v>509</v>
      </c>
      <c r="H15" s="7">
        <v>12.5</v>
      </c>
      <c r="I15" s="7">
        <v>14</v>
      </c>
      <c r="J15" s="7">
        <v>14</v>
      </c>
      <c r="K15" s="7">
        <v>14</v>
      </c>
      <c r="L15" s="7" t="s">
        <v>129</v>
      </c>
      <c r="M15" s="14">
        <f>SUM(H15:L15)</f>
        <v>54.5</v>
      </c>
      <c r="N15" s="14">
        <v>68.125</v>
      </c>
      <c r="O15" s="47" t="s">
        <v>130</v>
      </c>
      <c r="P15" s="95">
        <v>20</v>
      </c>
      <c r="Q15" s="95" t="s">
        <v>505</v>
      </c>
      <c r="R15" s="96">
        <v>88.1</v>
      </c>
      <c r="S15" s="137" t="s">
        <v>510</v>
      </c>
    </row>
    <row r="16" spans="1:31" ht="24.95" customHeight="1" x14ac:dyDescent="0.2">
      <c r="A16" s="9">
        <v>3</v>
      </c>
      <c r="B16" s="45" t="s">
        <v>216</v>
      </c>
      <c r="C16" s="10">
        <v>60</v>
      </c>
      <c r="D16" s="45" t="s">
        <v>217</v>
      </c>
      <c r="E16" s="162" t="s">
        <v>218</v>
      </c>
      <c r="F16" s="43" t="s">
        <v>212</v>
      </c>
      <c r="G16" s="43" t="s">
        <v>509</v>
      </c>
      <c r="H16" s="7">
        <v>10</v>
      </c>
      <c r="I16" s="7">
        <v>14</v>
      </c>
      <c r="J16" s="7">
        <v>10</v>
      </c>
      <c r="K16" s="7">
        <v>10</v>
      </c>
      <c r="L16" s="7" t="s">
        <v>129</v>
      </c>
      <c r="M16" s="14">
        <f>SUM(H16:L16)</f>
        <v>44</v>
      </c>
      <c r="N16" s="14">
        <v>55</v>
      </c>
      <c r="O16" s="47" t="s">
        <v>130</v>
      </c>
      <c r="P16" s="95">
        <v>24</v>
      </c>
      <c r="Q16" s="95" t="s">
        <v>505</v>
      </c>
      <c r="R16" s="96">
        <v>79</v>
      </c>
      <c r="S16" s="133"/>
    </row>
    <row r="18" spans="1:20" ht="12.6" customHeight="1" x14ac:dyDescent="0.2">
      <c r="A18" s="192" t="s">
        <v>507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0" ht="12.6" customHeight="1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</row>
    <row r="24" spans="1:20" ht="12.6" customHeight="1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</row>
    <row r="25" spans="1:20" ht="15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R25" s="87"/>
      <c r="S25" s="87"/>
      <c r="T25" s="87"/>
    </row>
    <row r="26" spans="1:20" ht="30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7"/>
      <c r="R26" s="87"/>
      <c r="S26" s="87"/>
      <c r="T26" s="85" t="s">
        <v>207</v>
      </c>
    </row>
    <row r="27" spans="1:20" ht="15.7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83"/>
      <c r="P27" s="87"/>
      <c r="R27" s="87"/>
      <c r="S27" s="87"/>
      <c r="T27" s="84">
        <v>44312</v>
      </c>
    </row>
  </sheetData>
  <sortState xmlns:xlrd2="http://schemas.microsoft.com/office/spreadsheetml/2017/richdata2" ref="A14:S16">
    <sortCondition descending="1" ref="R14:R16"/>
  </sortState>
  <mergeCells count="11">
    <mergeCell ref="A18:T24"/>
    <mergeCell ref="R10:AD10"/>
    <mergeCell ref="M11:S12"/>
    <mergeCell ref="A2:C2"/>
    <mergeCell ref="A5:P5"/>
    <mergeCell ref="A6:P6"/>
    <mergeCell ref="A7:P7"/>
    <mergeCell ref="A11:F12"/>
    <mergeCell ref="H11:I12"/>
    <mergeCell ref="J11:L11"/>
    <mergeCell ref="K12:L12"/>
  </mergeCells>
  <conditionalFormatting sqref="O13">
    <cfRule type="cellIs" dxfId="119" priority="4" operator="equal">
      <formula>"NO CUMPLE"</formula>
    </cfRule>
    <cfRule type="cellIs" dxfId="118" priority="5" operator="equal">
      <formula>"CUMPLE"</formula>
    </cfRule>
  </conditionalFormatting>
  <conditionalFormatting sqref="D14:D16">
    <cfRule type="duplicateValues" dxfId="117" priority="3"/>
  </conditionalFormatting>
  <conditionalFormatting sqref="O14:O16">
    <cfRule type="cellIs" dxfId="116" priority="1" operator="equal">
      <formula>"NO CUMPLE"</formula>
    </cfRule>
    <cfRule type="cellIs" dxfId="115" priority="2" operator="equal">
      <formula>"CUMPLE"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5"/>
  <sheetViews>
    <sheetView zoomScale="60" zoomScaleNormal="60" workbookViewId="0">
      <selection activeCell="A14" sqref="A14"/>
    </sheetView>
  </sheetViews>
  <sheetFormatPr baseColWidth="10" defaultColWidth="11.42578125" defaultRowHeight="12.75" x14ac:dyDescent="0.2"/>
  <cols>
    <col min="1" max="4" width="11.42578125" style="64"/>
    <col min="5" max="5" width="28.5703125" style="64" customWidth="1"/>
    <col min="6" max="6" width="11.42578125" style="64"/>
    <col min="7" max="7" width="34.28515625" style="87" customWidth="1"/>
    <col min="8" max="15" width="11.42578125" style="64"/>
    <col min="16" max="16" width="15.5703125" style="64" customWidth="1"/>
    <col min="17" max="17" width="15.85546875" style="64" customWidth="1"/>
    <col min="18" max="18" width="11.42578125" style="64"/>
    <col min="19" max="19" width="20" style="64" customWidth="1"/>
    <col min="20" max="16384" width="11.42578125" style="64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219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x14ac:dyDescent="0.2"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</row>
    <row r="9" spans="1:30" ht="15" customHeight="1" x14ac:dyDescent="0.2">
      <c r="A9" s="87"/>
      <c r="B9" s="87"/>
      <c r="C9" s="87"/>
      <c r="D9" s="87"/>
      <c r="E9" s="87"/>
      <c r="F9" s="87"/>
      <c r="H9" s="87"/>
      <c r="I9" s="87"/>
      <c r="J9" s="87"/>
      <c r="K9" s="87"/>
      <c r="L9" s="87"/>
      <c r="M9" s="87"/>
      <c r="N9" s="87"/>
      <c r="O9" s="87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87"/>
    </row>
    <row r="10" spans="1:30" ht="12.75" customHeight="1" x14ac:dyDescent="0.2">
      <c r="A10" s="196"/>
      <c r="B10" s="197"/>
      <c r="C10" s="197"/>
      <c r="D10" s="197"/>
      <c r="E10" s="197"/>
      <c r="F10" s="197"/>
      <c r="G10" s="198"/>
      <c r="H10" s="186" t="s">
        <v>110</v>
      </c>
      <c r="I10" s="186"/>
      <c r="J10" s="187" t="s">
        <v>111</v>
      </c>
      <c r="K10" s="187"/>
      <c r="L10" s="187"/>
      <c r="M10" s="196"/>
      <c r="N10" s="197"/>
      <c r="O10" s="197"/>
      <c r="P10" s="197"/>
      <c r="Q10" s="197"/>
      <c r="R10" s="197"/>
      <c r="S10" s="198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97"/>
    </row>
    <row r="11" spans="1:30" ht="33.75" x14ac:dyDescent="0.2">
      <c r="A11" s="199"/>
      <c r="B11" s="200"/>
      <c r="C11" s="200"/>
      <c r="D11" s="200"/>
      <c r="E11" s="200"/>
      <c r="F11" s="200"/>
      <c r="G11" s="201"/>
      <c r="H11" s="186"/>
      <c r="I11" s="186"/>
      <c r="J11" s="1" t="s">
        <v>113</v>
      </c>
      <c r="K11" s="188" t="s">
        <v>114</v>
      </c>
      <c r="L11" s="188"/>
      <c r="M11" s="199"/>
      <c r="N11" s="200"/>
      <c r="O11" s="200"/>
      <c r="P11" s="200"/>
      <c r="Q11" s="200"/>
      <c r="R11" s="200"/>
      <c r="S11" s="201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0" ht="63" x14ac:dyDescent="0.25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126" t="s">
        <v>124</v>
      </c>
      <c r="P12" s="143" t="s">
        <v>493</v>
      </c>
      <c r="Q12" s="159" t="s">
        <v>494</v>
      </c>
      <c r="R12" s="157" t="s">
        <v>112</v>
      </c>
      <c r="S12" s="158" t="s">
        <v>125</v>
      </c>
      <c r="T12" s="87"/>
      <c r="U12" s="87"/>
      <c r="V12" s="87"/>
      <c r="W12" s="87"/>
      <c r="X12" s="87"/>
      <c r="Y12" s="87"/>
      <c r="Z12" s="87" t="s">
        <v>227</v>
      </c>
    </row>
    <row r="13" spans="1:30" ht="24.95" customHeight="1" x14ac:dyDescent="0.2">
      <c r="A13" s="9">
        <v>1</v>
      </c>
      <c r="B13" s="45" t="s">
        <v>220</v>
      </c>
      <c r="C13" s="10">
        <v>67</v>
      </c>
      <c r="D13" s="45" t="s">
        <v>221</v>
      </c>
      <c r="E13" s="170" t="s">
        <v>222</v>
      </c>
      <c r="F13" s="9" t="s">
        <v>223</v>
      </c>
      <c r="G13" s="135" t="s">
        <v>511</v>
      </c>
      <c r="H13" s="62">
        <v>10</v>
      </c>
      <c r="I13" s="62">
        <v>12.5</v>
      </c>
      <c r="J13" s="62">
        <v>14</v>
      </c>
      <c r="K13" s="62">
        <v>14</v>
      </c>
      <c r="L13" s="62" t="s">
        <v>129</v>
      </c>
      <c r="M13" s="14">
        <f>SUM(H13:L13)</f>
        <v>50.5</v>
      </c>
      <c r="N13" s="14">
        <v>63.125</v>
      </c>
      <c r="O13" s="127" t="s">
        <v>130</v>
      </c>
      <c r="P13" s="9">
        <v>24</v>
      </c>
      <c r="Q13" s="9" t="s">
        <v>505</v>
      </c>
      <c r="R13" s="9">
        <v>87.1</v>
      </c>
      <c r="S13" s="137" t="s">
        <v>500</v>
      </c>
      <c r="T13" s="87"/>
      <c r="U13" s="87"/>
      <c r="V13" s="87"/>
      <c r="W13" s="87"/>
      <c r="X13" s="87"/>
      <c r="Y13" s="87"/>
      <c r="Z13" s="87"/>
    </row>
    <row r="14" spans="1:30" ht="24.95" customHeight="1" x14ac:dyDescent="0.2">
      <c r="A14" s="9">
        <v>2</v>
      </c>
      <c r="B14" s="45" t="s">
        <v>224</v>
      </c>
      <c r="C14" s="10">
        <v>166</v>
      </c>
      <c r="D14" s="45" t="s">
        <v>225</v>
      </c>
      <c r="E14" s="170" t="s">
        <v>226</v>
      </c>
      <c r="F14" s="9" t="s">
        <v>223</v>
      </c>
      <c r="G14" s="135" t="s">
        <v>511</v>
      </c>
      <c r="H14" s="62">
        <v>10</v>
      </c>
      <c r="I14" s="62">
        <v>12.5</v>
      </c>
      <c r="J14" s="62">
        <v>14</v>
      </c>
      <c r="K14" s="62">
        <v>14</v>
      </c>
      <c r="L14" s="62" t="s">
        <v>129</v>
      </c>
      <c r="M14" s="14">
        <f>SUM(H14:L14)</f>
        <v>50.5</v>
      </c>
      <c r="N14" s="14">
        <v>63.125</v>
      </c>
      <c r="O14" s="127" t="s">
        <v>130</v>
      </c>
      <c r="P14" s="9">
        <v>22.5</v>
      </c>
      <c r="Q14" s="9" t="s">
        <v>505</v>
      </c>
      <c r="R14" s="9">
        <v>85.6</v>
      </c>
      <c r="S14" s="137" t="s">
        <v>501</v>
      </c>
      <c r="T14" s="87"/>
      <c r="U14" s="87"/>
      <c r="V14" s="87"/>
      <c r="W14" s="87"/>
      <c r="X14" s="87"/>
      <c r="Y14" s="87"/>
      <c r="Z14" s="87"/>
    </row>
    <row r="15" spans="1:30" x14ac:dyDescent="0.2">
      <c r="A15" s="87"/>
      <c r="B15" s="87"/>
      <c r="C15" s="87"/>
      <c r="D15" s="87"/>
      <c r="E15" s="87"/>
      <c r="F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30" ht="12.6" customHeight="1" x14ac:dyDescent="0.2">
      <c r="A16" s="192" t="s">
        <v>507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</row>
    <row r="17" spans="1:26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87"/>
      <c r="V17" s="87"/>
      <c r="W17" s="87"/>
      <c r="X17" s="87"/>
      <c r="Y17" s="87"/>
      <c r="Z17" s="87"/>
    </row>
    <row r="18" spans="1:26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87"/>
      <c r="V18" s="87"/>
      <c r="W18" s="87"/>
      <c r="X18" s="87"/>
      <c r="Y18" s="87"/>
      <c r="Z18" s="87"/>
    </row>
    <row r="19" spans="1:26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87"/>
      <c r="V19" s="87"/>
      <c r="W19" s="87"/>
      <c r="X19" s="87"/>
      <c r="Y19" s="87"/>
      <c r="Z19" s="87"/>
    </row>
    <row r="20" spans="1:26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87"/>
      <c r="V20" s="87"/>
      <c r="W20" s="87"/>
      <c r="X20" s="87"/>
      <c r="Y20" s="87"/>
      <c r="Z20" s="87"/>
    </row>
    <row r="21" spans="1:26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6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6" ht="15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7"/>
      <c r="R23" s="87"/>
      <c r="S23" s="87"/>
      <c r="T23" s="87"/>
    </row>
    <row r="24" spans="1:26" ht="3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7"/>
      <c r="Q24" s="87"/>
      <c r="R24" s="87"/>
      <c r="S24" s="87"/>
      <c r="T24" s="85" t="s">
        <v>207</v>
      </c>
    </row>
    <row r="25" spans="1:26" ht="15.7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3"/>
      <c r="P25" s="87"/>
      <c r="Q25" s="87"/>
      <c r="R25" s="87"/>
      <c r="S25" s="87"/>
      <c r="T25" s="84">
        <v>44312</v>
      </c>
    </row>
  </sheetData>
  <mergeCells count="10">
    <mergeCell ref="A16:T22"/>
    <mergeCell ref="A2:C2"/>
    <mergeCell ref="A5:P5"/>
    <mergeCell ref="A6:P6"/>
    <mergeCell ref="A7:P7"/>
    <mergeCell ref="H10:I11"/>
    <mergeCell ref="J10:L10"/>
    <mergeCell ref="K11:L11"/>
    <mergeCell ref="M10:S11"/>
    <mergeCell ref="A10:G11"/>
  </mergeCells>
  <conditionalFormatting sqref="O12">
    <cfRule type="cellIs" dxfId="114" priority="4" operator="equal">
      <formula>"NO CUMPLE"</formula>
    </cfRule>
    <cfRule type="cellIs" dxfId="113" priority="5" operator="equal">
      <formula>"CUMPLE"</formula>
    </cfRule>
  </conditionalFormatting>
  <conditionalFormatting sqref="D13:D14">
    <cfRule type="duplicateValues" dxfId="112" priority="3"/>
  </conditionalFormatting>
  <conditionalFormatting sqref="O13:O14">
    <cfRule type="cellIs" dxfId="111" priority="1" operator="equal">
      <formula>"NO CUMPLE"</formula>
    </cfRule>
    <cfRule type="cellIs" dxfId="110" priority="2" operator="equal">
      <formula>"CUMPLE"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3"/>
  <sheetViews>
    <sheetView topLeftCell="A2" zoomScale="70" zoomScaleNormal="70" workbookViewId="0">
      <selection activeCell="A14" sqref="A14:T20"/>
    </sheetView>
  </sheetViews>
  <sheetFormatPr baseColWidth="10" defaultColWidth="11.42578125" defaultRowHeight="12.75" x14ac:dyDescent="0.2"/>
  <cols>
    <col min="1" max="4" width="11.42578125" style="64"/>
    <col min="5" max="5" width="25.42578125" style="64" customWidth="1"/>
    <col min="6" max="6" width="11.42578125" style="64"/>
    <col min="7" max="7" width="17.140625" style="87" customWidth="1"/>
    <col min="8" max="8" width="17.140625" style="64" customWidth="1"/>
    <col min="9" max="15" width="11.42578125" style="64"/>
    <col min="16" max="16" width="15" style="64" customWidth="1"/>
    <col min="17" max="17" width="15.42578125" style="64" customWidth="1"/>
    <col min="18" max="18" width="11.42578125" style="64"/>
    <col min="19" max="19" width="15.85546875" style="64" customWidth="1"/>
    <col min="20" max="20" width="11.42578125" style="64"/>
    <col min="21" max="21" width="16.28515625" style="64" customWidth="1"/>
    <col min="22" max="16384" width="11.42578125" style="64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228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ht="15" x14ac:dyDescent="0.2">
      <c r="A8" s="87"/>
      <c r="B8" s="87"/>
      <c r="C8" s="87"/>
      <c r="D8" s="87"/>
      <c r="E8" s="87"/>
      <c r="F8" s="87"/>
      <c r="H8" s="87"/>
      <c r="I8" s="87"/>
      <c r="J8" s="87"/>
      <c r="K8" s="87"/>
      <c r="L8" s="87"/>
      <c r="M8" s="87"/>
      <c r="N8" s="87"/>
      <c r="O8" s="87"/>
      <c r="P8" s="87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87"/>
    </row>
    <row r="9" spans="1:30" ht="12.75" customHeight="1" x14ac:dyDescent="0.2">
      <c r="A9" s="196"/>
      <c r="B9" s="197"/>
      <c r="C9" s="197"/>
      <c r="D9" s="197"/>
      <c r="E9" s="197"/>
      <c r="F9" s="197"/>
      <c r="G9" s="198"/>
      <c r="H9" s="186" t="s">
        <v>110</v>
      </c>
      <c r="I9" s="186"/>
      <c r="J9" s="187" t="s">
        <v>111</v>
      </c>
      <c r="K9" s="187"/>
      <c r="L9" s="187"/>
      <c r="M9" s="196"/>
      <c r="N9" s="197"/>
      <c r="O9" s="197"/>
      <c r="P9" s="197"/>
      <c r="Q9" s="197"/>
      <c r="R9" s="197"/>
      <c r="S9" s="198"/>
    </row>
    <row r="10" spans="1:30" ht="33.75" x14ac:dyDescent="0.2">
      <c r="A10" s="199"/>
      <c r="B10" s="200"/>
      <c r="C10" s="200"/>
      <c r="D10" s="200"/>
      <c r="E10" s="200"/>
      <c r="F10" s="200"/>
      <c r="G10" s="201"/>
      <c r="H10" s="186"/>
      <c r="I10" s="186"/>
      <c r="J10" s="1" t="s">
        <v>113</v>
      </c>
      <c r="K10" s="188" t="s">
        <v>114</v>
      </c>
      <c r="L10" s="188"/>
      <c r="M10" s="92"/>
      <c r="N10" s="93"/>
      <c r="O10" s="93"/>
      <c r="P10" s="93"/>
      <c r="Q10" s="93"/>
      <c r="R10" s="93"/>
      <c r="S10" s="94"/>
    </row>
    <row r="11" spans="1:30" ht="54" x14ac:dyDescent="0.25">
      <c r="A11" s="2" t="s">
        <v>3</v>
      </c>
      <c r="B11" s="2" t="s">
        <v>4</v>
      </c>
      <c r="C11" s="2" t="s">
        <v>115</v>
      </c>
      <c r="D11" s="2" t="s">
        <v>5</v>
      </c>
      <c r="E11" s="2" t="s">
        <v>6</v>
      </c>
      <c r="F11" s="2" t="s">
        <v>7</v>
      </c>
      <c r="G11" s="2" t="s">
        <v>8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4" t="s">
        <v>122</v>
      </c>
      <c r="N11" s="4" t="s">
        <v>123</v>
      </c>
      <c r="O11" s="5" t="s">
        <v>124</v>
      </c>
      <c r="P11" s="145" t="s">
        <v>493</v>
      </c>
      <c r="Q11" s="130" t="s">
        <v>494</v>
      </c>
      <c r="R11" s="120" t="s">
        <v>112</v>
      </c>
      <c r="S11" s="128" t="s">
        <v>125</v>
      </c>
    </row>
    <row r="12" spans="1:30" ht="63.75" customHeight="1" x14ac:dyDescent="0.2">
      <c r="A12" s="13">
        <v>1</v>
      </c>
      <c r="B12" s="70" t="s">
        <v>229</v>
      </c>
      <c r="C12" s="13">
        <v>25</v>
      </c>
      <c r="D12" s="43" t="s">
        <v>230</v>
      </c>
      <c r="E12" s="100" t="s">
        <v>231</v>
      </c>
      <c r="F12" s="43" t="s">
        <v>232</v>
      </c>
      <c r="G12" s="43" t="s">
        <v>512</v>
      </c>
      <c r="H12" s="69">
        <v>10</v>
      </c>
      <c r="I12" s="69">
        <v>14</v>
      </c>
      <c r="J12" s="69">
        <v>10</v>
      </c>
      <c r="K12" s="69">
        <v>10</v>
      </c>
      <c r="L12" s="69" t="s">
        <v>129</v>
      </c>
      <c r="M12" s="14">
        <f>SUM(H12:L12)</f>
        <v>44</v>
      </c>
      <c r="N12" s="14">
        <v>55</v>
      </c>
      <c r="O12" s="47" t="s">
        <v>130</v>
      </c>
      <c r="P12" s="129">
        <v>24.5</v>
      </c>
      <c r="Q12" s="9" t="s">
        <v>505</v>
      </c>
      <c r="R12" s="129">
        <v>79.5</v>
      </c>
      <c r="S12" s="137" t="s">
        <v>500</v>
      </c>
    </row>
    <row r="13" spans="1:30" x14ac:dyDescent="0.2">
      <c r="A13" s="67"/>
      <c r="B13" s="67"/>
      <c r="C13" s="67"/>
      <c r="D13" s="12"/>
      <c r="E13" s="68"/>
      <c r="F13" s="67"/>
      <c r="G13" s="6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30" ht="12.6" customHeight="1" x14ac:dyDescent="0.2">
      <c r="A14" s="192" t="s">
        <v>507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30" ht="12.6" customHeight="1" x14ac:dyDescent="0.2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ht="12.6" customHeight="1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20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20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5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7"/>
      <c r="R21" s="87"/>
      <c r="S21" s="87"/>
      <c r="T21" s="87"/>
    </row>
    <row r="22" spans="1:20" ht="30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7"/>
      <c r="Q22" s="87"/>
      <c r="R22" s="87"/>
      <c r="S22" s="87"/>
      <c r="T22" s="85" t="s">
        <v>207</v>
      </c>
    </row>
    <row r="23" spans="1:20" ht="15.7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83"/>
      <c r="P23" s="87"/>
      <c r="Q23" s="87"/>
      <c r="R23" s="87"/>
      <c r="S23" s="87"/>
      <c r="T23" s="84">
        <v>44312</v>
      </c>
    </row>
  </sheetData>
  <mergeCells count="11">
    <mergeCell ref="A14:T20"/>
    <mergeCell ref="Q8:AC8"/>
    <mergeCell ref="M9:S9"/>
    <mergeCell ref="A2:C2"/>
    <mergeCell ref="A5:P5"/>
    <mergeCell ref="A6:P6"/>
    <mergeCell ref="A7:P7"/>
    <mergeCell ref="H9:I10"/>
    <mergeCell ref="J9:L9"/>
    <mergeCell ref="K10:L10"/>
    <mergeCell ref="A9:G10"/>
  </mergeCells>
  <conditionalFormatting sqref="O11">
    <cfRule type="cellIs" dxfId="109" priority="5" operator="equal">
      <formula>"NO CUMPLE"</formula>
    </cfRule>
    <cfRule type="cellIs" dxfId="108" priority="6" operator="equal">
      <formula>"CUMPLE"</formula>
    </cfRule>
  </conditionalFormatting>
  <conditionalFormatting sqref="D13">
    <cfRule type="duplicateValues" dxfId="107" priority="4"/>
  </conditionalFormatting>
  <conditionalFormatting sqref="D12">
    <cfRule type="duplicateValues" dxfId="106" priority="3"/>
  </conditionalFormatting>
  <conditionalFormatting sqref="O12">
    <cfRule type="cellIs" dxfId="105" priority="1" operator="equal">
      <formula>"NO CUMPLE"</formula>
    </cfRule>
    <cfRule type="cellIs" dxfId="104" priority="2" operator="equal">
      <formula>"CUMPLE"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3"/>
  <sheetViews>
    <sheetView topLeftCell="A2" zoomScale="62" zoomScaleNormal="62" workbookViewId="0">
      <selection activeCell="A23" sqref="A23"/>
    </sheetView>
  </sheetViews>
  <sheetFormatPr baseColWidth="10" defaultColWidth="11.42578125" defaultRowHeight="12.75" x14ac:dyDescent="0.2"/>
  <cols>
    <col min="1" max="4" width="11.42578125" style="64"/>
    <col min="5" max="5" width="14" style="64" bestFit="1" customWidth="1"/>
    <col min="6" max="6" width="11.42578125" style="64" customWidth="1"/>
    <col min="7" max="7" width="33.5703125" style="87" customWidth="1"/>
    <col min="8" max="15" width="11.42578125" style="64"/>
    <col min="16" max="16" width="18.28515625" style="64" bestFit="1" customWidth="1"/>
    <col min="17" max="17" width="20.42578125" style="64" customWidth="1"/>
    <col min="18" max="18" width="11.42578125" style="64"/>
    <col min="19" max="19" width="21.28515625" style="64" customWidth="1"/>
    <col min="20" max="16384" width="11.42578125" style="64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233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ht="15" x14ac:dyDescent="0.2">
      <c r="A8" s="87"/>
      <c r="B8" s="87"/>
      <c r="C8" s="87"/>
      <c r="D8" s="87"/>
      <c r="E8" s="87"/>
      <c r="F8" s="87"/>
      <c r="H8" s="87"/>
      <c r="I8" s="87"/>
      <c r="J8" s="87"/>
      <c r="K8" s="87"/>
      <c r="L8" s="87"/>
      <c r="M8" s="87"/>
      <c r="N8" s="87"/>
      <c r="O8" s="87"/>
      <c r="P8" s="87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87"/>
    </row>
    <row r="9" spans="1:30" ht="12.75" customHeight="1" x14ac:dyDescent="0.2">
      <c r="A9" s="195"/>
      <c r="B9" s="195"/>
      <c r="C9" s="195"/>
      <c r="D9" s="195"/>
      <c r="E9" s="195"/>
      <c r="F9" s="195"/>
      <c r="G9" s="160"/>
      <c r="H9" s="186" t="s">
        <v>110</v>
      </c>
      <c r="I9" s="186"/>
      <c r="J9" s="187" t="s">
        <v>111</v>
      </c>
      <c r="K9" s="187"/>
      <c r="L9" s="187"/>
      <c r="M9" s="202"/>
      <c r="N9" s="203"/>
      <c r="O9" s="203"/>
      <c r="P9" s="203"/>
      <c r="Q9" s="203"/>
      <c r="R9" s="203"/>
      <c r="S9" s="203"/>
    </row>
    <row r="10" spans="1:30" ht="33.75" x14ac:dyDescent="0.2">
      <c r="A10" s="195"/>
      <c r="B10" s="195"/>
      <c r="C10" s="195"/>
      <c r="D10" s="195"/>
      <c r="E10" s="195"/>
      <c r="F10" s="195"/>
      <c r="G10" s="160"/>
      <c r="H10" s="186"/>
      <c r="I10" s="186"/>
      <c r="J10" s="1" t="s">
        <v>113</v>
      </c>
      <c r="K10" s="188" t="s">
        <v>114</v>
      </c>
      <c r="L10" s="188"/>
      <c r="M10" s="202"/>
      <c r="N10" s="203"/>
      <c r="O10" s="203"/>
      <c r="P10" s="203"/>
      <c r="Q10" s="203"/>
      <c r="R10" s="203"/>
      <c r="S10" s="203"/>
    </row>
    <row r="11" spans="1:30" ht="63" x14ac:dyDescent="0.2">
      <c r="A11" s="2" t="s">
        <v>3</v>
      </c>
      <c r="B11" s="2" t="s">
        <v>4</v>
      </c>
      <c r="C11" s="2" t="s">
        <v>115</v>
      </c>
      <c r="D11" s="2" t="s">
        <v>5</v>
      </c>
      <c r="E11" s="2" t="s">
        <v>6</v>
      </c>
      <c r="F11" s="2" t="s">
        <v>7</v>
      </c>
      <c r="G11" s="2" t="s">
        <v>8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4" t="s">
        <v>122</v>
      </c>
      <c r="N11" s="4" t="s">
        <v>123</v>
      </c>
      <c r="O11" s="5" t="s">
        <v>124</v>
      </c>
      <c r="P11" s="141" t="s">
        <v>493</v>
      </c>
      <c r="Q11" s="141" t="s">
        <v>494</v>
      </c>
      <c r="R11" s="144" t="s">
        <v>112</v>
      </c>
      <c r="S11" s="131" t="s">
        <v>125</v>
      </c>
    </row>
    <row r="12" spans="1:30" ht="36" customHeight="1" x14ac:dyDescent="0.2">
      <c r="A12" s="13">
        <v>1</v>
      </c>
      <c r="B12" s="45" t="s">
        <v>234</v>
      </c>
      <c r="C12" s="13">
        <v>38</v>
      </c>
      <c r="D12" s="43" t="s">
        <v>235</v>
      </c>
      <c r="E12" s="11" t="s">
        <v>236</v>
      </c>
      <c r="F12" s="43" t="s">
        <v>237</v>
      </c>
      <c r="G12" s="43" t="s">
        <v>513</v>
      </c>
      <c r="H12" s="69">
        <v>12.5</v>
      </c>
      <c r="I12" s="69" t="s">
        <v>129</v>
      </c>
      <c r="J12" s="69">
        <v>14</v>
      </c>
      <c r="K12" s="69">
        <v>14</v>
      </c>
      <c r="L12" s="69" t="s">
        <v>129</v>
      </c>
      <c r="M12" s="14">
        <f>SUM(H12:L12)</f>
        <v>40.5</v>
      </c>
      <c r="N12" s="14">
        <v>67.22999999999999</v>
      </c>
      <c r="O12" s="73" t="s">
        <v>130</v>
      </c>
      <c r="P12" s="9">
        <v>25</v>
      </c>
      <c r="Q12" s="9" t="s">
        <v>505</v>
      </c>
      <c r="R12" s="9">
        <v>92.2</v>
      </c>
      <c r="S12" s="137" t="s">
        <v>500</v>
      </c>
    </row>
    <row r="14" spans="1:30" ht="12.6" customHeight="1" x14ac:dyDescent="0.2">
      <c r="A14" s="192" t="s">
        <v>507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30" ht="12.6" customHeight="1" x14ac:dyDescent="0.2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ht="12.6" customHeight="1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20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20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5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7"/>
      <c r="R21" s="87"/>
      <c r="S21" s="87"/>
      <c r="T21" s="87"/>
    </row>
    <row r="22" spans="1:20" ht="30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7"/>
      <c r="Q22" s="87"/>
      <c r="R22" s="87"/>
      <c r="S22" s="87"/>
      <c r="T22" s="85" t="s">
        <v>207</v>
      </c>
    </row>
    <row r="23" spans="1:20" ht="15.7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83"/>
      <c r="P23" s="87"/>
      <c r="Q23" s="87"/>
      <c r="R23" s="87"/>
      <c r="S23" s="87"/>
      <c r="T23" s="84">
        <v>44312</v>
      </c>
    </row>
  </sheetData>
  <mergeCells count="11">
    <mergeCell ref="A14:T20"/>
    <mergeCell ref="Q8:AC8"/>
    <mergeCell ref="M9:S10"/>
    <mergeCell ref="A2:C2"/>
    <mergeCell ref="A5:P5"/>
    <mergeCell ref="A6:P6"/>
    <mergeCell ref="A7:P7"/>
    <mergeCell ref="A9:F10"/>
    <mergeCell ref="H9:I10"/>
    <mergeCell ref="J9:L9"/>
    <mergeCell ref="K10:L10"/>
  </mergeCells>
  <conditionalFormatting sqref="O11">
    <cfRule type="cellIs" dxfId="103" priority="4" operator="equal">
      <formula>"NO CUMPLE"</formula>
    </cfRule>
    <cfRule type="cellIs" dxfId="102" priority="5" operator="equal">
      <formula>"CUMPLE"</formula>
    </cfRule>
  </conditionalFormatting>
  <conditionalFormatting sqref="O12">
    <cfRule type="cellIs" dxfId="101" priority="1" operator="equal">
      <formula>"NO CUMPLE"</formula>
    </cfRule>
    <cfRule type="cellIs" dxfId="100" priority="2" operator="equal">
      <formula>"CUMPLE"</formula>
    </cfRule>
  </conditionalFormatting>
  <conditionalFormatting sqref="D12">
    <cfRule type="duplicateValues" dxfId="99" priority="86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4"/>
  <sheetViews>
    <sheetView zoomScale="60" zoomScaleNormal="60" workbookViewId="0">
      <selection activeCell="A13" sqref="A13"/>
    </sheetView>
  </sheetViews>
  <sheetFormatPr baseColWidth="10" defaultColWidth="11.42578125" defaultRowHeight="12.75" x14ac:dyDescent="0.2"/>
  <cols>
    <col min="1" max="4" width="11.42578125" style="64"/>
    <col min="5" max="5" width="19.7109375" style="64" customWidth="1"/>
    <col min="6" max="6" width="11.42578125" style="64"/>
    <col min="7" max="7" width="11.42578125" style="87"/>
    <col min="8" max="15" width="11.42578125" style="64"/>
    <col min="16" max="16" width="18.140625" style="64" customWidth="1"/>
    <col min="17" max="17" width="18.42578125" style="64" customWidth="1"/>
    <col min="18" max="18" width="11.42578125" style="64"/>
    <col min="19" max="19" width="16.7109375" style="64" customWidth="1"/>
    <col min="20" max="16384" width="11.42578125" style="64"/>
  </cols>
  <sheetData>
    <row r="1" spans="1:30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23.25" customHeight="1" x14ac:dyDescent="0.35">
      <c r="A6" s="185" t="s">
        <v>238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9" spans="1:30" ht="15" x14ac:dyDescent="0.2">
      <c r="A9" s="87"/>
      <c r="B9" s="87"/>
      <c r="C9" s="87"/>
      <c r="D9" s="87"/>
      <c r="E9" s="87"/>
      <c r="F9" s="87"/>
      <c r="H9" s="87"/>
      <c r="I9" s="87"/>
      <c r="J9" s="87"/>
      <c r="K9" s="87"/>
      <c r="L9" s="87"/>
      <c r="M9" s="87"/>
      <c r="N9" s="87"/>
      <c r="O9" s="87"/>
      <c r="P9" s="87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87"/>
    </row>
    <row r="10" spans="1:30" ht="12.75" customHeight="1" x14ac:dyDescent="0.2">
      <c r="A10" s="195"/>
      <c r="B10" s="195"/>
      <c r="C10" s="195"/>
      <c r="D10" s="195"/>
      <c r="E10" s="195"/>
      <c r="F10" s="195"/>
      <c r="G10" s="160"/>
      <c r="H10" s="186" t="s">
        <v>110</v>
      </c>
      <c r="I10" s="186"/>
      <c r="J10" s="187" t="s">
        <v>111</v>
      </c>
      <c r="K10" s="187"/>
      <c r="L10" s="187"/>
      <c r="M10" s="204"/>
      <c r="N10" s="205"/>
      <c r="O10" s="205"/>
      <c r="P10" s="205"/>
      <c r="Q10" s="205"/>
      <c r="R10" s="205"/>
      <c r="S10" s="206"/>
    </row>
    <row r="11" spans="1:30" ht="33.75" x14ac:dyDescent="0.2">
      <c r="A11" s="195"/>
      <c r="B11" s="195"/>
      <c r="C11" s="195"/>
      <c r="D11" s="195"/>
      <c r="E11" s="195"/>
      <c r="F11" s="195"/>
      <c r="G11" s="160"/>
      <c r="H11" s="186"/>
      <c r="I11" s="186"/>
      <c r="J11" s="1" t="s">
        <v>113</v>
      </c>
      <c r="K11" s="188" t="s">
        <v>114</v>
      </c>
      <c r="L11" s="188"/>
      <c r="M11" s="207"/>
      <c r="N11" s="208"/>
      <c r="O11" s="208"/>
      <c r="P11" s="208"/>
      <c r="Q11" s="208"/>
      <c r="R11" s="208"/>
      <c r="S11" s="209"/>
    </row>
    <row r="12" spans="1:30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1" t="s">
        <v>493</v>
      </c>
      <c r="Q12" s="141" t="s">
        <v>494</v>
      </c>
      <c r="R12" s="144" t="s">
        <v>112</v>
      </c>
      <c r="S12" s="146" t="s">
        <v>125</v>
      </c>
    </row>
    <row r="13" spans="1:30" ht="60" x14ac:dyDescent="0.2">
      <c r="A13" s="74">
        <v>1</v>
      </c>
      <c r="B13" s="66" t="s">
        <v>239</v>
      </c>
      <c r="C13" s="74">
        <v>53</v>
      </c>
      <c r="D13" s="43" t="s">
        <v>240</v>
      </c>
      <c r="E13" s="44" t="s">
        <v>241</v>
      </c>
      <c r="F13" s="43" t="s">
        <v>242</v>
      </c>
      <c r="G13" s="43" t="s">
        <v>514</v>
      </c>
      <c r="H13" s="72">
        <v>10</v>
      </c>
      <c r="I13" s="72">
        <v>14</v>
      </c>
      <c r="J13" s="72">
        <v>14</v>
      </c>
      <c r="K13" s="72">
        <v>14</v>
      </c>
      <c r="L13" s="72">
        <v>10</v>
      </c>
      <c r="M13" s="71">
        <f>SUM(H13:L13)</f>
        <v>62</v>
      </c>
      <c r="N13" s="71">
        <v>62</v>
      </c>
      <c r="O13" s="47" t="s">
        <v>130</v>
      </c>
      <c r="P13" s="9">
        <v>25</v>
      </c>
      <c r="Q13" s="9" t="s">
        <v>505</v>
      </c>
      <c r="R13" s="129">
        <v>87</v>
      </c>
      <c r="S13" s="137" t="s">
        <v>500</v>
      </c>
    </row>
    <row r="15" spans="1:30" ht="12.6" customHeight="1" x14ac:dyDescent="0.2">
      <c r="A15" s="192" t="s">
        <v>507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ht="12.6" customHeight="1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20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20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ht="15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7"/>
      <c r="R22" s="87"/>
      <c r="S22" s="87"/>
      <c r="T22" s="87"/>
    </row>
    <row r="23" spans="1:20" ht="30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7"/>
      <c r="Q23" s="87"/>
      <c r="R23" s="87"/>
      <c r="S23" s="87"/>
      <c r="T23" s="85" t="s">
        <v>207</v>
      </c>
    </row>
    <row r="24" spans="1:20" ht="15.7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83"/>
      <c r="P24" s="87"/>
      <c r="Q24" s="87"/>
      <c r="R24" s="87"/>
      <c r="S24" s="87"/>
      <c r="T24" s="84">
        <v>44312</v>
      </c>
    </row>
  </sheetData>
  <mergeCells count="11">
    <mergeCell ref="A15:T21"/>
    <mergeCell ref="Q9:AC9"/>
    <mergeCell ref="M10:S11"/>
    <mergeCell ref="A2:C2"/>
    <mergeCell ref="A5:P5"/>
    <mergeCell ref="A6:P6"/>
    <mergeCell ref="A7:P7"/>
    <mergeCell ref="A10:F11"/>
    <mergeCell ref="H10:I11"/>
    <mergeCell ref="J10:L10"/>
    <mergeCell ref="K11:L11"/>
  </mergeCells>
  <conditionalFormatting sqref="O12">
    <cfRule type="cellIs" dxfId="98" priority="4" operator="equal">
      <formula>"NO CUMPLE"</formula>
    </cfRule>
    <cfRule type="cellIs" dxfId="97" priority="5" operator="equal">
      <formula>"CUMPLE"</formula>
    </cfRule>
  </conditionalFormatting>
  <conditionalFormatting sqref="D13">
    <cfRule type="duplicateValues" dxfId="96" priority="3"/>
  </conditionalFormatting>
  <conditionalFormatting sqref="O13">
    <cfRule type="cellIs" dxfId="95" priority="1" operator="equal">
      <formula>"NO CUMPLE"</formula>
    </cfRule>
    <cfRule type="cellIs" dxfId="94" priority="2" operator="equal">
      <formula>"CUMPLE"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5"/>
  <sheetViews>
    <sheetView topLeftCell="A5" zoomScale="70" zoomScaleNormal="70" workbookViewId="0">
      <selection activeCell="A13" sqref="A13"/>
    </sheetView>
  </sheetViews>
  <sheetFormatPr baseColWidth="10" defaultColWidth="11.42578125" defaultRowHeight="12.75" x14ac:dyDescent="0.2"/>
  <cols>
    <col min="1" max="5" width="11.42578125" style="64"/>
    <col min="6" max="6" width="11.42578125" style="81"/>
    <col min="7" max="7" width="17" style="87" customWidth="1"/>
    <col min="8" max="15" width="11.42578125" style="64"/>
    <col min="16" max="16" width="15.7109375" style="64" customWidth="1"/>
    <col min="17" max="17" width="16.140625" style="64" customWidth="1"/>
    <col min="18" max="18" width="11.42578125" style="64"/>
    <col min="19" max="19" width="20.140625" style="64" customWidth="1"/>
    <col min="20" max="16384" width="11.42578125" style="64"/>
  </cols>
  <sheetData>
    <row r="1" spans="1:31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23.25" customHeight="1" x14ac:dyDescent="0.35">
      <c r="A6" s="185" t="s">
        <v>243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10" spans="1:31" ht="15" x14ac:dyDescent="0.2">
      <c r="A10" s="87"/>
      <c r="B10" s="87"/>
      <c r="C10" s="87"/>
      <c r="D10" s="87"/>
      <c r="E10" s="87"/>
      <c r="F10" s="87"/>
      <c r="H10" s="87"/>
      <c r="I10" s="87"/>
      <c r="J10" s="87"/>
      <c r="K10" s="87"/>
      <c r="L10" s="87"/>
      <c r="M10" s="87"/>
      <c r="N10" s="87"/>
      <c r="O10" s="87"/>
      <c r="P10" s="87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87"/>
      <c r="AE10" s="87"/>
    </row>
    <row r="11" spans="1:31" ht="12.75" customHeight="1" x14ac:dyDescent="0.2">
      <c r="A11" s="195"/>
      <c r="B11" s="195"/>
      <c r="C11" s="195"/>
      <c r="D11" s="195"/>
      <c r="E11" s="195"/>
      <c r="F11" s="195"/>
      <c r="G11" s="160"/>
      <c r="H11" s="186" t="s">
        <v>110</v>
      </c>
      <c r="I11" s="186"/>
      <c r="J11" s="187" t="s">
        <v>111</v>
      </c>
      <c r="K11" s="187"/>
      <c r="L11" s="187"/>
      <c r="M11" s="196"/>
      <c r="N11" s="197"/>
      <c r="O11" s="197"/>
      <c r="P11" s="197"/>
      <c r="Q11" s="197"/>
      <c r="R11" s="197"/>
      <c r="S11" s="198"/>
    </row>
    <row r="12" spans="1:31" ht="33.75" x14ac:dyDescent="0.2">
      <c r="A12" s="195"/>
      <c r="B12" s="195"/>
      <c r="C12" s="195"/>
      <c r="D12" s="195"/>
      <c r="E12" s="195"/>
      <c r="F12" s="195"/>
      <c r="G12" s="160"/>
      <c r="H12" s="186"/>
      <c r="I12" s="186"/>
      <c r="J12" s="1" t="s">
        <v>113</v>
      </c>
      <c r="K12" s="188" t="s">
        <v>114</v>
      </c>
      <c r="L12" s="188"/>
      <c r="M12" s="199"/>
      <c r="N12" s="200"/>
      <c r="O12" s="200"/>
      <c r="P12" s="200"/>
      <c r="Q12" s="200"/>
      <c r="R12" s="200"/>
      <c r="S12" s="201"/>
    </row>
    <row r="13" spans="1:31" ht="63" x14ac:dyDescent="0.2">
      <c r="A13" s="2" t="s">
        <v>3</v>
      </c>
      <c r="B13" s="2" t="s">
        <v>4</v>
      </c>
      <c r="C13" s="2" t="s">
        <v>115</v>
      </c>
      <c r="D13" s="2" t="s">
        <v>5</v>
      </c>
      <c r="E13" s="2" t="s">
        <v>6</v>
      </c>
      <c r="F13" s="2" t="s">
        <v>116</v>
      </c>
      <c r="G13" s="2" t="s">
        <v>8</v>
      </c>
      <c r="H13" s="3" t="s">
        <v>117</v>
      </c>
      <c r="I13" s="3" t="s">
        <v>118</v>
      </c>
      <c r="J13" s="3" t="s">
        <v>119</v>
      </c>
      <c r="K13" s="3" t="s">
        <v>120</v>
      </c>
      <c r="L13" s="3" t="s">
        <v>121</v>
      </c>
      <c r="M13" s="4" t="s">
        <v>122</v>
      </c>
      <c r="N13" s="4" t="s">
        <v>123</v>
      </c>
      <c r="O13" s="5" t="s">
        <v>124</v>
      </c>
      <c r="P13" s="143" t="s">
        <v>493</v>
      </c>
      <c r="Q13" s="141" t="s">
        <v>494</v>
      </c>
      <c r="R13" s="144" t="s">
        <v>112</v>
      </c>
      <c r="S13" s="146" t="s">
        <v>125</v>
      </c>
    </row>
    <row r="14" spans="1:31" ht="48" x14ac:dyDescent="0.2">
      <c r="A14" s="13">
        <v>1</v>
      </c>
      <c r="B14" s="45" t="s">
        <v>244</v>
      </c>
      <c r="C14" s="13">
        <v>64</v>
      </c>
      <c r="D14" s="43" t="s">
        <v>245</v>
      </c>
      <c r="E14" s="171" t="s">
        <v>246</v>
      </c>
      <c r="F14" s="86" t="s">
        <v>247</v>
      </c>
      <c r="G14" s="43" t="s">
        <v>515</v>
      </c>
      <c r="H14" s="69">
        <v>10</v>
      </c>
      <c r="I14" s="69">
        <v>14</v>
      </c>
      <c r="J14" s="69">
        <v>10</v>
      </c>
      <c r="K14" s="69">
        <v>10</v>
      </c>
      <c r="L14" s="69">
        <v>12.5</v>
      </c>
      <c r="M14" s="14">
        <f>SUM(H14:L14)</f>
        <v>56.5</v>
      </c>
      <c r="N14" s="14">
        <v>56.5</v>
      </c>
      <c r="O14" s="47" t="s">
        <v>130</v>
      </c>
      <c r="P14" s="9">
        <v>20</v>
      </c>
      <c r="Q14" s="9" t="s">
        <v>505</v>
      </c>
      <c r="R14" s="129">
        <v>76.5</v>
      </c>
      <c r="S14" s="137" t="s">
        <v>500</v>
      </c>
    </row>
    <row r="16" spans="1:31" ht="12.6" customHeight="1" x14ac:dyDescent="0.2">
      <c r="A16" s="192" t="s">
        <v>507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</row>
    <row r="17" spans="1:20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20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0" ht="15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7"/>
      <c r="R23" s="87"/>
      <c r="S23" s="87"/>
      <c r="T23" s="87"/>
    </row>
    <row r="24" spans="1:20" ht="3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7"/>
      <c r="Q24" s="87"/>
      <c r="R24" s="87"/>
      <c r="S24" s="87"/>
      <c r="T24" s="85" t="s">
        <v>207</v>
      </c>
    </row>
    <row r="25" spans="1:20" ht="15.7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3"/>
      <c r="P25" s="87"/>
      <c r="Q25" s="87"/>
      <c r="R25" s="87"/>
      <c r="S25" s="87"/>
      <c r="T25" s="84">
        <v>44312</v>
      </c>
    </row>
  </sheetData>
  <mergeCells count="10">
    <mergeCell ref="A16:T22"/>
    <mergeCell ref="M11:S12"/>
    <mergeCell ref="A2:C2"/>
    <mergeCell ref="A5:P5"/>
    <mergeCell ref="A6:P6"/>
    <mergeCell ref="A7:P7"/>
    <mergeCell ref="A11:F12"/>
    <mergeCell ref="H11:I12"/>
    <mergeCell ref="J11:L11"/>
    <mergeCell ref="K12:L12"/>
  </mergeCells>
  <conditionalFormatting sqref="O13">
    <cfRule type="cellIs" dxfId="93" priority="4" operator="equal">
      <formula>"NO CUMPLE"</formula>
    </cfRule>
    <cfRule type="cellIs" dxfId="92" priority="5" operator="equal">
      <formula>"CUMPLE"</formula>
    </cfRule>
  </conditionalFormatting>
  <conditionalFormatting sqref="D14">
    <cfRule type="duplicateValues" dxfId="91" priority="3"/>
  </conditionalFormatting>
  <conditionalFormatting sqref="O14">
    <cfRule type="cellIs" dxfId="90" priority="1" operator="equal">
      <formula>"NO CUMPLE"</formula>
    </cfRule>
    <cfRule type="cellIs" dxfId="89" priority="2" operator="equal">
      <formula>"CUMPLE"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5"/>
  <sheetViews>
    <sheetView topLeftCell="A2" zoomScale="60" zoomScaleNormal="60" workbookViewId="0">
      <selection activeCell="A14" sqref="A14"/>
    </sheetView>
  </sheetViews>
  <sheetFormatPr baseColWidth="10" defaultColWidth="11.42578125" defaultRowHeight="12.75" x14ac:dyDescent="0.2"/>
  <cols>
    <col min="1" max="4" width="11.42578125" style="64"/>
    <col min="5" max="5" width="18.140625" style="64" bestFit="1" customWidth="1"/>
    <col min="6" max="6" width="11.42578125" style="64"/>
    <col min="7" max="7" width="28.5703125" style="87" customWidth="1"/>
    <col min="8" max="15" width="11.42578125" style="64"/>
    <col min="16" max="16" width="26.28515625" style="64" customWidth="1"/>
    <col min="17" max="17" width="17.5703125" style="64" customWidth="1"/>
    <col min="18" max="18" width="11.42578125" style="64"/>
    <col min="19" max="19" width="27.7109375" style="64" customWidth="1"/>
    <col min="20" max="16384" width="11.42578125" style="64"/>
  </cols>
  <sheetData>
    <row r="1" spans="1:32" ht="24" customHeight="1" x14ac:dyDescent="0.25">
      <c r="A1" s="16"/>
      <c r="B1" s="17"/>
      <c r="C1" s="18"/>
      <c r="D1" s="19"/>
      <c r="E1" s="19"/>
      <c r="F1" s="19"/>
      <c r="G1" s="19"/>
      <c r="H1" s="20"/>
      <c r="I1" s="21"/>
      <c r="J1" s="20"/>
      <c r="K1" s="22"/>
      <c r="L1" s="23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2" ht="24" customHeight="1" x14ac:dyDescent="0.25">
      <c r="A2" s="184"/>
      <c r="B2" s="184"/>
      <c r="C2" s="184"/>
      <c r="D2" s="19"/>
      <c r="E2" s="19"/>
      <c r="F2" s="19"/>
      <c r="G2" s="19"/>
      <c r="H2" s="20"/>
      <c r="I2" s="21"/>
      <c r="J2" s="20"/>
      <c r="K2" s="22"/>
      <c r="L2" s="23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2" ht="24" customHeight="1" x14ac:dyDescent="0.25">
      <c r="A3" s="16"/>
      <c r="B3" s="17"/>
      <c r="C3" s="18"/>
      <c r="D3" s="19"/>
      <c r="E3" s="19"/>
      <c r="F3" s="19"/>
      <c r="G3" s="19"/>
      <c r="H3" s="20"/>
      <c r="I3" s="21"/>
      <c r="J3" s="20"/>
      <c r="K3" s="22"/>
      <c r="L3" s="23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2" ht="24" customHeight="1" x14ac:dyDescent="0.25">
      <c r="A4" s="16"/>
      <c r="B4" s="17"/>
      <c r="C4" s="18"/>
      <c r="D4" s="19"/>
      <c r="E4" s="19"/>
      <c r="F4" s="19"/>
      <c r="G4" s="19"/>
      <c r="H4" s="20"/>
      <c r="I4" s="21"/>
      <c r="J4" s="20"/>
      <c r="K4" s="22"/>
      <c r="L4" s="23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2" ht="23.25" customHeight="1" x14ac:dyDescent="0.35">
      <c r="A5" s="185" t="s">
        <v>504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4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2" ht="23.25" customHeight="1" x14ac:dyDescent="0.35">
      <c r="A6" s="185" t="s">
        <v>321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24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2" ht="15.75" x14ac:dyDescent="0.25">
      <c r="A7" s="180" t="s">
        <v>109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25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2" x14ac:dyDescent="0.2"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</row>
    <row r="9" spans="1:32" ht="15" customHeight="1" x14ac:dyDescent="0.2">
      <c r="A9" s="87"/>
      <c r="B9" s="87"/>
      <c r="C9" s="87"/>
      <c r="D9" s="87"/>
      <c r="E9" s="87"/>
      <c r="F9" s="87"/>
      <c r="H9" s="87"/>
      <c r="I9" s="87"/>
      <c r="J9" s="87"/>
      <c r="K9" s="87"/>
      <c r="L9" s="87"/>
      <c r="M9" s="87"/>
      <c r="N9" s="87"/>
      <c r="O9" s="87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87"/>
    </row>
    <row r="10" spans="1:32" ht="12.75" customHeight="1" x14ac:dyDescent="0.2">
      <c r="A10" s="195"/>
      <c r="B10" s="195"/>
      <c r="C10" s="195"/>
      <c r="D10" s="195"/>
      <c r="E10" s="195"/>
      <c r="F10" s="195"/>
      <c r="G10" s="160"/>
      <c r="H10" s="186" t="s">
        <v>110</v>
      </c>
      <c r="I10" s="186"/>
      <c r="J10" s="187" t="s">
        <v>111</v>
      </c>
      <c r="K10" s="187"/>
      <c r="L10" s="187"/>
      <c r="M10" s="196"/>
      <c r="N10" s="197"/>
      <c r="O10" s="197"/>
      <c r="P10" s="197"/>
      <c r="Q10" s="197"/>
      <c r="R10" s="197"/>
      <c r="S10" s="198"/>
    </row>
    <row r="11" spans="1:32" ht="33.75" x14ac:dyDescent="0.2">
      <c r="A11" s="195"/>
      <c r="B11" s="195"/>
      <c r="C11" s="195"/>
      <c r="D11" s="195"/>
      <c r="E11" s="195"/>
      <c r="F11" s="195"/>
      <c r="G11" s="160"/>
      <c r="H11" s="186"/>
      <c r="I11" s="186"/>
      <c r="J11" s="1" t="s">
        <v>113</v>
      </c>
      <c r="K11" s="188" t="s">
        <v>114</v>
      </c>
      <c r="L11" s="188"/>
      <c r="M11" s="199"/>
      <c r="N11" s="200"/>
      <c r="O11" s="200"/>
      <c r="P11" s="200"/>
      <c r="Q11" s="200"/>
      <c r="R11" s="200"/>
      <c r="S11" s="201"/>
    </row>
    <row r="12" spans="1:32" ht="63" x14ac:dyDescent="0.2">
      <c r="A12" s="2" t="s">
        <v>3</v>
      </c>
      <c r="B12" s="2" t="s">
        <v>4</v>
      </c>
      <c r="C12" s="2" t="s">
        <v>115</v>
      </c>
      <c r="D12" s="2" t="s">
        <v>5</v>
      </c>
      <c r="E12" s="2" t="s">
        <v>6</v>
      </c>
      <c r="F12" s="2" t="s">
        <v>7</v>
      </c>
      <c r="G12" s="2" t="s">
        <v>8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121</v>
      </c>
      <c r="M12" s="4" t="s">
        <v>122</v>
      </c>
      <c r="N12" s="4" t="s">
        <v>123</v>
      </c>
      <c r="O12" s="5" t="s">
        <v>124</v>
      </c>
      <c r="P12" s="145" t="s">
        <v>493</v>
      </c>
      <c r="Q12" s="130" t="s">
        <v>494</v>
      </c>
      <c r="R12" s="147" t="s">
        <v>112</v>
      </c>
      <c r="S12" s="119" t="s">
        <v>125</v>
      </c>
    </row>
    <row r="13" spans="1:32" ht="42.75" customHeight="1" x14ac:dyDescent="0.2">
      <c r="A13" s="13">
        <v>1</v>
      </c>
      <c r="B13" s="43" t="s">
        <v>322</v>
      </c>
      <c r="C13" s="10">
        <v>203</v>
      </c>
      <c r="D13" s="43" t="s">
        <v>323</v>
      </c>
      <c r="E13" s="171" t="s">
        <v>324</v>
      </c>
      <c r="F13" s="43" t="s">
        <v>325</v>
      </c>
      <c r="G13" s="43" t="s">
        <v>516</v>
      </c>
      <c r="H13" s="69">
        <v>10</v>
      </c>
      <c r="I13" s="69">
        <v>10</v>
      </c>
      <c r="J13" s="69">
        <v>14</v>
      </c>
      <c r="K13" s="69">
        <v>12.5</v>
      </c>
      <c r="L13" s="69">
        <v>12.5</v>
      </c>
      <c r="M13" s="14">
        <f>SUM(H13:L13)</f>
        <v>59</v>
      </c>
      <c r="N13" s="14">
        <v>59</v>
      </c>
      <c r="O13" s="47" t="s">
        <v>130</v>
      </c>
      <c r="P13" s="9">
        <v>24.5</v>
      </c>
      <c r="Q13" s="9" t="s">
        <v>505</v>
      </c>
      <c r="R13" s="129">
        <v>83.5</v>
      </c>
      <c r="S13" s="137" t="s">
        <v>500</v>
      </c>
    </row>
    <row r="14" spans="1:32" ht="45" customHeight="1" x14ac:dyDescent="0.2">
      <c r="A14" s="13">
        <v>2</v>
      </c>
      <c r="B14" s="43" t="s">
        <v>326</v>
      </c>
      <c r="C14" s="10">
        <v>30</v>
      </c>
      <c r="D14" s="43" t="s">
        <v>327</v>
      </c>
      <c r="E14" s="171" t="s">
        <v>328</v>
      </c>
      <c r="F14" s="43" t="s">
        <v>325</v>
      </c>
      <c r="G14" s="43" t="s">
        <v>516</v>
      </c>
      <c r="H14" s="69">
        <v>10</v>
      </c>
      <c r="I14" s="69">
        <v>10</v>
      </c>
      <c r="J14" s="69">
        <v>12.5</v>
      </c>
      <c r="K14" s="69">
        <v>10</v>
      </c>
      <c r="L14" s="69">
        <v>10</v>
      </c>
      <c r="M14" s="14">
        <f>SUM(H14:L14)</f>
        <v>52.5</v>
      </c>
      <c r="N14" s="14">
        <v>52.5</v>
      </c>
      <c r="O14" s="47" t="s">
        <v>130</v>
      </c>
      <c r="P14" s="9">
        <v>22</v>
      </c>
      <c r="Q14" s="9" t="s">
        <v>505</v>
      </c>
      <c r="R14" s="129">
        <v>74.5</v>
      </c>
      <c r="S14" s="137" t="s">
        <v>500</v>
      </c>
    </row>
    <row r="15" spans="1:32" x14ac:dyDescent="0.2">
      <c r="AF15" s="118"/>
    </row>
    <row r="16" spans="1:32" ht="12.6" customHeight="1" x14ac:dyDescent="0.2">
      <c r="A16" s="192" t="s">
        <v>507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20" ht="12.6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</row>
    <row r="18" spans="1:20" ht="12.6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</row>
    <row r="19" spans="1:20" ht="12.6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</row>
    <row r="20" spans="1:20" ht="12.6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ht="12.6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ht="12.6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0" ht="15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7"/>
      <c r="R23" s="87"/>
      <c r="S23" s="87"/>
      <c r="T23" s="87"/>
    </row>
    <row r="24" spans="1:20" ht="3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7"/>
      <c r="Q24" s="87"/>
      <c r="R24" s="87"/>
      <c r="S24" s="87"/>
      <c r="T24" s="85" t="s">
        <v>207</v>
      </c>
    </row>
    <row r="25" spans="1:20" ht="15.7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83"/>
      <c r="P25" s="87"/>
      <c r="Q25" s="87"/>
      <c r="R25" s="87"/>
      <c r="S25" s="87"/>
      <c r="T25" s="84">
        <v>44312</v>
      </c>
    </row>
  </sheetData>
  <mergeCells count="10">
    <mergeCell ref="A16:T22"/>
    <mergeCell ref="A2:C2"/>
    <mergeCell ref="A5:P5"/>
    <mergeCell ref="A6:P6"/>
    <mergeCell ref="A7:P7"/>
    <mergeCell ref="A10:F11"/>
    <mergeCell ref="H10:I11"/>
    <mergeCell ref="J10:L10"/>
    <mergeCell ref="K11:L11"/>
    <mergeCell ref="M10:S11"/>
  </mergeCells>
  <conditionalFormatting sqref="O12">
    <cfRule type="cellIs" dxfId="88" priority="4" operator="equal">
      <formula>"NO CUMPLE"</formula>
    </cfRule>
    <cfRule type="cellIs" dxfId="87" priority="5" operator="equal">
      <formula>"CUMPLE"</formula>
    </cfRule>
  </conditionalFormatting>
  <conditionalFormatting sqref="O13:O14">
    <cfRule type="cellIs" dxfId="86" priority="1" operator="equal">
      <formula>"NO CUMPLE"</formula>
    </cfRule>
    <cfRule type="cellIs" dxfId="85" priority="2" operator="equal">
      <formula>"CUMPLE"</formula>
    </cfRule>
  </conditionalFormatting>
  <conditionalFormatting sqref="D13:D14">
    <cfRule type="duplicateValues" dxfId="84" priority="8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RECLAMOS</vt:lpstr>
      <vt:lpstr>CAS 043</vt:lpstr>
      <vt:lpstr>CAS 044</vt:lpstr>
      <vt:lpstr>CAS 045</vt:lpstr>
      <vt:lpstr>CAS 046</vt:lpstr>
      <vt:lpstr>CAS 048</vt:lpstr>
      <vt:lpstr>CAS 049</vt:lpstr>
      <vt:lpstr>CAS 050</vt:lpstr>
      <vt:lpstr>CAS 052</vt:lpstr>
      <vt:lpstr>CAS 053</vt:lpstr>
      <vt:lpstr>CAS 054</vt:lpstr>
      <vt:lpstr>CAS 055</vt:lpstr>
      <vt:lpstr>CAS 056</vt:lpstr>
      <vt:lpstr>CAS 057</vt:lpstr>
      <vt:lpstr>CAS 059</vt:lpstr>
      <vt:lpstr>CAS 060</vt:lpstr>
      <vt:lpstr>CAS 061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dcterms:created xsi:type="dcterms:W3CDTF">2021-04-20T23:38:08Z</dcterms:created>
  <dcterms:modified xsi:type="dcterms:W3CDTF">2021-04-27T03:53:01Z</dcterms:modified>
  <cp:category/>
  <cp:contentStatus/>
</cp:coreProperties>
</file>